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IIN\MAUS\OS gada veidlapu dati\2024 gada dati\Ražotāji\"/>
    </mc:Choice>
  </mc:AlternateContent>
  <xr:revisionPtr revIDLastSave="0" documentId="13_ncr:1_{256BD56A-6A7B-435B-8143-76903396325C}" xr6:coauthVersionLast="47" xr6:coauthVersionMax="47" xr10:uidLastSave="{00000000-0000-0000-0000-000000000000}"/>
  <bookViews>
    <workbookView xWindow="-96" yWindow="0" windowWidth="11712" windowHeight="13776" xr2:uid="{23E3BAC5-BD99-4149-8722-49C00099640E}"/>
  </bookViews>
  <sheets>
    <sheet name="Razotaju veidlap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'Razotaju veidlapa'!$O$6:$O$35</definedName>
    <definedName name="Klienti">[1]!Table3[#Data]</definedName>
    <definedName name="_xlnm.Print_Area" localSheetId="0">'Razotaju veidlapa'!$A$1:$I$91</definedName>
    <definedName name="_xlnm.Print_Titles" localSheetId="0">'Razotaju veidlapa'!$32:$33</definedName>
    <definedName name="Publiskot">[2]Piekrīt!$A$1:$A$2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1" l="1"/>
  <c r="F77" i="1"/>
  <c r="G69" i="1"/>
  <c r="G65" i="1"/>
  <c r="G64" i="1"/>
  <c r="H55" i="1"/>
  <c r="G55" i="1"/>
  <c r="H51" i="1"/>
  <c r="G51" i="1"/>
  <c r="H47" i="1"/>
  <c r="G47" i="1"/>
  <c r="H43" i="1"/>
  <c r="G43" i="1"/>
  <c r="H39" i="1"/>
  <c r="G39" i="1"/>
  <c r="H35" i="1"/>
  <c r="H34" i="1" s="1"/>
  <c r="G35" i="1"/>
  <c r="G34" i="1" s="1"/>
  <c r="H19" i="1"/>
  <c r="D8" i="1"/>
  <c r="A1" i="1"/>
  <c r="G28" i="1" l="1"/>
  <c r="H28" i="1"/>
  <c r="H27" i="1"/>
  <c r="G27" i="1"/>
  <c r="H26" i="1"/>
  <c r="G26" i="1"/>
  <c r="G25" i="1" l="1"/>
  <c r="H25" i="1"/>
</calcChain>
</file>

<file path=xl/sharedStrings.xml><?xml version="1.0" encoding="utf-8"?>
<sst xmlns="http://schemas.openxmlformats.org/spreadsheetml/2006/main" count="93" uniqueCount="58">
  <si>
    <t>14. pielikums
Ministru kabineta
2018. gada 27. novembra
noteikumiem Nr. 720</t>
  </si>
  <si>
    <t>VALSTS STATISTIKAS PĀRSKATS</t>
  </si>
  <si>
    <t>PĀRSKATS PAR ZĀĻU RAŽOTĀJA DARBĪBU</t>
  </si>
  <si>
    <t>Iesniedz zāļu ražotāji</t>
  </si>
  <si>
    <t>Zāļu valsts aģentūrai</t>
  </si>
  <si>
    <t xml:space="preserve">līdz 1. februārim </t>
  </si>
  <si>
    <t>Pārskata periods:</t>
  </si>
  <si>
    <t>gads</t>
  </si>
  <si>
    <t>1. Informācija par iesniedzēju</t>
  </si>
  <si>
    <t>1.1.</t>
  </si>
  <si>
    <t>komersanta nosaukums</t>
  </si>
  <si>
    <t>1.2.</t>
  </si>
  <si>
    <t>saimnieciskās darbības veicēja vārds, uzvārds un  reģistrācijas kods Valsts ieņēmumu dienestā</t>
  </si>
  <si>
    <t>1.3.</t>
  </si>
  <si>
    <t>reģistrācijas numurs komercreģistrā (neattiecas uz saimnieciskās darbības veicēju)</t>
  </si>
  <si>
    <t>1.4.</t>
  </si>
  <si>
    <t>ražošanas uzņēmuma nosaukums</t>
  </si>
  <si>
    <t>Dati apkopoti no 13 uzņēmumiem (nav iekļauti ražotāji, kuru vienīgā ražošanas darbība ir pārpakošana vai importēšana)</t>
  </si>
  <si>
    <t>1.5.</t>
  </si>
  <si>
    <t>licences numurs zāļu vai pētāmo zāļu ražošanai vai importēšanai no trešajām valstīm</t>
  </si>
  <si>
    <t>1.6.</t>
  </si>
  <si>
    <t>tālrunis</t>
  </si>
  <si>
    <t>1.7.</t>
  </si>
  <si>
    <t>e-pasta adrese</t>
  </si>
  <si>
    <t>2. Realizācijas apgrozījums</t>
  </si>
  <si>
    <t>Rādītāja nosaukums</t>
  </si>
  <si>
    <t>Rindas kods</t>
  </si>
  <si>
    <r>
      <t xml:space="preserve">Kopējā summa bez PVN </t>
    </r>
    <r>
      <rPr>
        <i/>
        <sz val="11"/>
        <color theme="1"/>
        <rFont val="Times New Roman"/>
        <family val="1"/>
        <charset val="186"/>
      </rPr>
      <t>(euro)</t>
    </r>
  </si>
  <si>
    <r>
      <t xml:space="preserve">PVN </t>
    </r>
    <r>
      <rPr>
        <i/>
        <sz val="11"/>
        <color theme="1"/>
        <rFont val="Times New Roman"/>
        <family val="1"/>
        <charset val="186"/>
      </rPr>
      <t>(euro)</t>
    </r>
  </si>
  <si>
    <t>A</t>
  </si>
  <si>
    <t>B</t>
  </si>
  <si>
    <r>
      <t xml:space="preserve">Kopējais preču apgrozījums
</t>
    </r>
    <r>
      <rPr>
        <sz val="11"/>
        <color theme="1"/>
        <rFont val="Times New Roman"/>
        <family val="1"/>
        <charset val="186"/>
      </rPr>
      <t>(200 = 210 + 220 + 230),
tai skaitā pa preču grupām:</t>
    </r>
  </si>
  <si>
    <t>medikamenti</t>
  </si>
  <si>
    <t>aktīvās un citas vielas</t>
  </si>
  <si>
    <t>pārējās preces</t>
  </si>
  <si>
    <t>3. Realizēts Latvijas Republikā</t>
  </si>
  <si>
    <r>
      <t xml:space="preserve">Kopējais preču apgrozījums
</t>
    </r>
    <r>
      <rPr>
        <sz val="10"/>
        <color theme="1"/>
        <rFont val="Times New Roman"/>
        <family val="1"/>
        <charset val="186"/>
      </rPr>
      <t>(300 = 310 + 320 + 330 + 340 + 350 + 360)</t>
    </r>
    <r>
      <rPr>
        <sz val="11"/>
        <color theme="1"/>
        <rFont val="Times New Roman"/>
        <family val="1"/>
        <charset val="186"/>
      </rPr>
      <t>, 
tai skaitā:</t>
    </r>
  </si>
  <si>
    <r>
      <rPr>
        <b/>
        <sz val="11"/>
        <color theme="1"/>
        <rFont val="Times New Roman"/>
        <family val="1"/>
        <charset val="186"/>
      </rPr>
      <t>aptiekām</t>
    </r>
    <r>
      <rPr>
        <sz val="11"/>
        <color theme="1"/>
        <rFont val="Times New Roman"/>
        <family val="1"/>
        <charset val="186"/>
      </rPr>
      <t xml:space="preserve"> (vispārēja tipa)
</t>
    </r>
    <r>
      <rPr>
        <sz val="10"/>
        <color theme="1"/>
        <rFont val="Times New Roman"/>
        <family val="1"/>
        <charset val="186"/>
      </rPr>
      <t>(310 = 311 + 312 + 313),</t>
    </r>
    <r>
      <rPr>
        <sz val="11"/>
        <color theme="1"/>
        <rFont val="Times New Roman"/>
        <family val="1"/>
        <charset val="186"/>
      </rPr>
      <t xml:space="preserve">
tai skaitā pa preču grupām:</t>
    </r>
  </si>
  <si>
    <r>
      <rPr>
        <b/>
        <sz val="11"/>
        <color theme="1"/>
        <rFont val="Times New Roman"/>
        <family val="1"/>
        <charset val="186"/>
      </rPr>
      <t xml:space="preserve">ārstniecības iestādēm </t>
    </r>
    <r>
      <rPr>
        <sz val="11"/>
        <color theme="1"/>
        <rFont val="Times New Roman"/>
        <family val="1"/>
        <charset val="186"/>
      </rPr>
      <t xml:space="preserve">(slēgta tipa aptiekām)
</t>
    </r>
    <r>
      <rPr>
        <sz val="10"/>
        <color theme="1"/>
        <rFont val="Times New Roman"/>
        <family val="1"/>
        <charset val="186"/>
      </rPr>
      <t>(320 = 321 +322 + 323),</t>
    </r>
    <r>
      <rPr>
        <sz val="11"/>
        <color theme="1"/>
        <rFont val="Times New Roman"/>
        <family val="1"/>
        <charset val="186"/>
      </rPr>
      <t xml:space="preserve">
tai skaitā pa preču grupām:</t>
    </r>
  </si>
  <si>
    <r>
      <rPr>
        <b/>
        <sz val="11"/>
        <color theme="1"/>
        <rFont val="Times New Roman"/>
        <family val="1"/>
        <charset val="186"/>
      </rPr>
      <t>zāļu lieltirgotavām</t>
    </r>
    <r>
      <rPr>
        <sz val="11"/>
        <color theme="1"/>
        <rFont val="Times New Roman"/>
        <family val="1"/>
        <charset val="186"/>
      </rPr>
      <t xml:space="preserve">
</t>
    </r>
    <r>
      <rPr>
        <sz val="10"/>
        <color theme="1"/>
        <rFont val="Times New Roman"/>
        <family val="1"/>
        <charset val="186"/>
      </rPr>
      <t>(330 = 331 + 332 + 333),</t>
    </r>
    <r>
      <rPr>
        <sz val="11"/>
        <color theme="1"/>
        <rFont val="Times New Roman"/>
        <family val="1"/>
        <charset val="186"/>
      </rPr>
      <t xml:space="preserve">
tai skaitā pa preču grupām:</t>
    </r>
  </si>
  <si>
    <r>
      <rPr>
        <b/>
        <sz val="11"/>
        <color theme="1"/>
        <rFont val="Times New Roman"/>
        <family val="1"/>
        <charset val="186"/>
      </rPr>
      <t>veterinārmedicīniskās prakses iestādēm</t>
    </r>
    <r>
      <rPr>
        <sz val="11"/>
        <color theme="1"/>
        <rFont val="Times New Roman"/>
        <family val="1"/>
        <charset val="186"/>
      </rPr>
      <t xml:space="preserve">
</t>
    </r>
    <r>
      <rPr>
        <sz val="10"/>
        <color theme="1"/>
        <rFont val="Times New Roman"/>
        <family val="1"/>
        <charset val="186"/>
      </rPr>
      <t>(340 = 341 + 342 + 343),</t>
    </r>
    <r>
      <rPr>
        <sz val="11"/>
        <color theme="1"/>
        <rFont val="Times New Roman"/>
        <family val="1"/>
        <charset val="186"/>
      </rPr>
      <t xml:space="preserve">
tai skaitā pa preču grupām:</t>
    </r>
  </si>
  <si>
    <r>
      <rPr>
        <b/>
        <sz val="11"/>
        <color theme="1"/>
        <rFont val="Times New Roman"/>
        <family val="1"/>
        <charset val="186"/>
      </rPr>
      <t>citiem zāļu ražotājiem</t>
    </r>
    <r>
      <rPr>
        <sz val="11"/>
        <color theme="1"/>
        <rFont val="Times New Roman"/>
        <family val="1"/>
        <charset val="186"/>
      </rPr>
      <t xml:space="preserve">
</t>
    </r>
    <r>
      <rPr>
        <sz val="10"/>
        <color theme="1"/>
        <rFont val="Times New Roman"/>
        <family val="1"/>
        <charset val="186"/>
      </rPr>
      <t>(350 = 351 + 352 + 353),</t>
    </r>
    <r>
      <rPr>
        <sz val="11"/>
        <color theme="1"/>
        <rFont val="Times New Roman"/>
        <family val="1"/>
        <charset val="186"/>
      </rPr>
      <t xml:space="preserve">
tai skaitā pa preču grupām:</t>
    </r>
  </si>
  <si>
    <r>
      <rPr>
        <b/>
        <sz val="11"/>
        <color theme="1"/>
        <rFont val="Times New Roman"/>
        <family val="1"/>
        <charset val="186"/>
      </rPr>
      <t>citi varianti</t>
    </r>
    <r>
      <rPr>
        <sz val="11"/>
        <color theme="1"/>
        <rFont val="Times New Roman"/>
        <family val="1"/>
        <charset val="186"/>
      </rPr>
      <t xml:space="preserve">
</t>
    </r>
    <r>
      <rPr>
        <sz val="10"/>
        <color theme="1"/>
        <rFont val="Times New Roman"/>
        <family val="1"/>
        <charset val="186"/>
      </rPr>
      <t>(360 = 361 + 362+  363),</t>
    </r>
    <r>
      <rPr>
        <sz val="11"/>
        <color theme="1"/>
        <rFont val="Times New Roman"/>
        <family val="1"/>
        <charset val="186"/>
      </rPr>
      <t xml:space="preserve">
tai skaitā pa preču grupām:</t>
    </r>
  </si>
  <si>
    <t>4. Realizēts ārpus Latvijas Republikas</t>
  </si>
  <si>
    <r>
      <t xml:space="preserve">Kopējais preču apgrozījums
</t>
    </r>
    <r>
      <rPr>
        <sz val="10"/>
        <color theme="1"/>
        <rFont val="Times New Roman"/>
        <family val="1"/>
        <charset val="186"/>
      </rPr>
      <t>(400 = 410 + 420),</t>
    </r>
    <r>
      <rPr>
        <sz val="11"/>
        <color theme="1"/>
        <rFont val="Times New Roman"/>
        <family val="1"/>
        <charset val="186"/>
      </rPr>
      <t xml:space="preserve">
tai skaitā uz:</t>
    </r>
  </si>
  <si>
    <r>
      <rPr>
        <b/>
        <sz val="11"/>
        <color theme="1"/>
        <rFont val="Times New Roman"/>
        <family val="1"/>
        <charset val="186"/>
      </rPr>
      <t>EEZ valstīm</t>
    </r>
    <r>
      <rPr>
        <b/>
        <vertAlign val="superscript"/>
        <sz val="11"/>
        <color theme="1"/>
        <rFont val="Times New Roman"/>
        <family val="1"/>
        <charset val="186"/>
      </rPr>
      <t>1</t>
    </r>
    <r>
      <rPr>
        <sz val="11"/>
        <color theme="1"/>
        <rFont val="Times New Roman"/>
        <family val="1"/>
        <charset val="186"/>
      </rPr>
      <t>,
tai skaitā pa preču grupām:</t>
    </r>
  </si>
  <si>
    <r>
      <rPr>
        <b/>
        <sz val="11"/>
        <color theme="1"/>
        <rFont val="Times New Roman"/>
        <family val="1"/>
        <charset val="186"/>
      </rPr>
      <t>trešajām valstīm</t>
    </r>
    <r>
      <rPr>
        <b/>
        <vertAlign val="superscript"/>
        <sz val="11"/>
        <color theme="1"/>
        <rFont val="Times New Roman"/>
        <family val="1"/>
        <charset val="186"/>
      </rPr>
      <t>2</t>
    </r>
    <r>
      <rPr>
        <b/>
        <sz val="11"/>
        <color theme="1"/>
        <rFont val="Times New Roman"/>
        <family val="1"/>
        <charset val="186"/>
      </rPr>
      <t xml:space="preserve">,
</t>
    </r>
    <r>
      <rPr>
        <sz val="11"/>
        <color theme="1"/>
        <rFont val="Times New Roman"/>
        <family val="1"/>
        <charset val="186"/>
      </rPr>
      <t>tai skaitā pa preču grupām:</t>
    </r>
  </si>
  <si>
    <r>
      <rPr>
        <b/>
        <sz val="9"/>
        <color theme="1"/>
        <rFont val="Times New Roman"/>
        <family val="1"/>
        <charset val="186"/>
      </rPr>
      <t>Piezīmes</t>
    </r>
    <r>
      <rPr>
        <sz val="9"/>
        <color theme="1"/>
        <rFont val="Times New Roman"/>
        <family val="1"/>
        <charset val="186"/>
      </rPr>
      <t xml:space="preserve">
</t>
    </r>
    <r>
      <rPr>
        <vertAlign val="superscript"/>
        <sz val="9"/>
        <color theme="1"/>
        <rFont val="Times New Roman"/>
        <family val="1"/>
        <charset val="186"/>
      </rPr>
      <t>1</t>
    </r>
    <r>
      <rPr>
        <sz val="9"/>
        <color theme="1"/>
        <rFont val="Times New Roman"/>
        <family val="1"/>
        <charset val="186"/>
      </rPr>
      <t xml:space="preserve"> EEZ valstis – Eiropas Savienības dalībvalstis, kā arī Islande, Lihtenšteina un Norvēģija.
</t>
    </r>
    <r>
      <rPr>
        <vertAlign val="superscript"/>
        <sz val="9"/>
        <color theme="1"/>
        <rFont val="Times New Roman"/>
        <family val="1"/>
        <charset val="186"/>
      </rPr>
      <t>2</t>
    </r>
    <r>
      <rPr>
        <sz val="9"/>
        <color theme="1"/>
        <rFont val="Times New Roman"/>
        <family val="1"/>
        <charset val="186"/>
      </rPr>
      <t xml:space="preserve"> Trešās valstis – valstis, kuras nav EEZ valstis.</t>
    </r>
  </si>
  <si>
    <t>5. Piekrītu sniegto datu publiskošanai:</t>
  </si>
  <si>
    <t>Jā, piekrītu</t>
  </si>
  <si>
    <t>Nē, nepiekrītu</t>
  </si>
  <si>
    <t>6. Apliecinu, ka visa norādītā informācija ir pilnīga un patiesa</t>
  </si>
  <si>
    <t>Komersants vai saimnieciskās darbības veicējs:</t>
  </si>
  <si>
    <t>(paraksta persona, kurai ir komersanta pārstāvības tiesības)</t>
  </si>
  <si>
    <t>(vārds, uzvārds, paraksts*)</t>
  </si>
  <si>
    <t>(vieta, datums )</t>
  </si>
  <si>
    <t>*Piezīme. Dokumenta rekvizītus „Paraksts” un „Datums” neaizpilda, ja elektroniskais dokuments ir noformēts atbilstoši elektronisko dokumentu noformēšanai normatīvajos aktos noteiktajām prasībām.</t>
  </si>
  <si>
    <t xml:space="preserve">32 licencēti uzņēmumi zāļu ražošanai vai importēšanai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</si>
</sst>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;;;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C00000"/>
      <name val="Times New Roman"/>
      <family val="1"/>
      <charset val="186"/>
    </font>
    <font>
      <sz val="11"/>
      <color theme="5" tint="-0.249977111117893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vertAlign val="superscript"/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vertAlign val="superscript"/>
      <sz val="9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5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164" fontId="2" fillId="2" borderId="0" xfId="1" applyNumberFormat="1" applyFont="1" applyFill="1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0" fontId="3" fillId="2" borderId="0" xfId="1" applyFont="1" applyFill="1" applyAlignment="1">
      <alignment horizontal="right"/>
    </xf>
    <xf numFmtId="49" fontId="2" fillId="0" borderId="0" xfId="1" applyNumberFormat="1" applyFont="1"/>
    <xf numFmtId="0" fontId="1" fillId="0" borderId="0" xfId="1"/>
    <xf numFmtId="0" fontId="5" fillId="2" borderId="0" xfId="1" applyFont="1" applyFill="1"/>
    <xf numFmtId="0" fontId="5" fillId="2" borderId="0" xfId="1" applyFont="1" applyFill="1" applyAlignment="1">
      <alignment vertical="center"/>
    </xf>
    <xf numFmtId="0" fontId="6" fillId="3" borderId="1" xfId="1" applyFont="1" applyFill="1" applyBorder="1" applyAlignment="1" applyProtection="1">
      <alignment horizontal="center" vertical="center"/>
      <protection locked="0" hidden="1"/>
    </xf>
    <xf numFmtId="0" fontId="7" fillId="2" borderId="2" xfId="1" applyFont="1" applyFill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0" fontId="8" fillId="0" borderId="0" xfId="1" applyFont="1"/>
    <xf numFmtId="0" fontId="9" fillId="0" borderId="0" xfId="1" applyFont="1"/>
    <xf numFmtId="164" fontId="9" fillId="2" borderId="0" xfId="1" applyNumberFormat="1" applyFont="1" applyFill="1" applyAlignment="1">
      <alignment horizontal="right"/>
    </xf>
    <xf numFmtId="0" fontId="2" fillId="4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43" fontId="2" fillId="2" borderId="2" xfId="2" applyFont="1" applyFill="1" applyBorder="1" applyAlignment="1" applyProtection="1">
      <alignment horizontal="right" vertical="center" wrapText="1"/>
      <protection hidden="1"/>
    </xf>
    <xf numFmtId="49" fontId="1" fillId="0" borderId="0" xfId="1" applyNumberFormat="1"/>
    <xf numFmtId="43" fontId="2" fillId="2" borderId="0" xfId="1" applyNumberFormat="1" applyFont="1" applyFill="1"/>
    <xf numFmtId="43" fontId="2" fillId="0" borderId="2" xfId="2" applyFont="1" applyFill="1" applyBorder="1" applyAlignment="1" applyProtection="1">
      <alignment horizontal="right" vertical="center" wrapText="1"/>
      <protection locked="0" hidden="1"/>
    </xf>
    <xf numFmtId="0" fontId="2" fillId="2" borderId="0" xfId="1" applyFont="1" applyFill="1" applyAlignment="1">
      <alignment horizontal="left" vertical="center" wrapText="1"/>
    </xf>
    <xf numFmtId="0" fontId="17" fillId="2" borderId="0" xfId="1" applyFont="1" applyFill="1"/>
    <xf numFmtId="0" fontId="2" fillId="2" borderId="0" xfId="1" applyFont="1" applyFill="1" applyAlignment="1">
      <alignment vertical="center"/>
    </xf>
    <xf numFmtId="14" fontId="7" fillId="0" borderId="6" xfId="1" applyNumberFormat="1" applyFont="1" applyBorder="1" applyAlignment="1" applyProtection="1">
      <alignment horizontal="right"/>
      <protection locked="0" hidden="1"/>
    </xf>
    <xf numFmtId="0" fontId="14" fillId="2" borderId="0" xfId="1" applyFont="1" applyFill="1" applyAlignment="1">
      <alignment horizontal="left" vertical="top" wrapText="1"/>
    </xf>
    <xf numFmtId="0" fontId="7" fillId="0" borderId="6" xfId="1" applyFont="1" applyBorder="1" applyAlignment="1" applyProtection="1">
      <alignment horizontal="left"/>
      <protection locked="0" hidden="1"/>
    </xf>
    <xf numFmtId="0" fontId="12" fillId="2" borderId="0" xfId="1" applyFont="1" applyFill="1" applyAlignment="1">
      <alignment horizontal="center"/>
    </xf>
    <xf numFmtId="0" fontId="2" fillId="0" borderId="6" xfId="1" applyFont="1" applyBorder="1" applyAlignment="1" applyProtection="1">
      <alignment horizontal="left"/>
      <protection locked="0" hidden="1"/>
    </xf>
    <xf numFmtId="0" fontId="2" fillId="2" borderId="0" xfId="1" applyFont="1" applyFill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 indent="4"/>
    </xf>
    <xf numFmtId="0" fontId="2" fillId="2" borderId="4" xfId="1" applyFont="1" applyFill="1" applyBorder="1" applyAlignment="1">
      <alignment horizontal="left" vertical="center" wrapText="1" indent="4"/>
    </xf>
    <xf numFmtId="0" fontId="2" fillId="2" borderId="5" xfId="1" applyFont="1" applyFill="1" applyBorder="1" applyAlignment="1">
      <alignment horizontal="left" vertical="center" wrapText="1" indent="4"/>
    </xf>
    <xf numFmtId="0" fontId="2" fillId="2" borderId="2" xfId="1" applyFont="1" applyFill="1" applyBorder="1" applyAlignment="1">
      <alignment horizontal="left" wrapText="1" indent="2"/>
    </xf>
    <xf numFmtId="0" fontId="2" fillId="2" borderId="3" xfId="1" applyFont="1" applyFill="1" applyBorder="1" applyAlignment="1">
      <alignment horizontal="left" vertical="center" wrapText="1" indent="2"/>
    </xf>
    <xf numFmtId="0" fontId="2" fillId="2" borderId="4" xfId="1" applyFont="1" applyFill="1" applyBorder="1" applyAlignment="1">
      <alignment horizontal="left" vertical="center" wrapText="1" indent="2"/>
    </xf>
    <xf numFmtId="0" fontId="2" fillId="2" borderId="5" xfId="1" applyFont="1" applyFill="1" applyBorder="1" applyAlignment="1">
      <alignment horizontal="left" vertical="center" wrapText="1" indent="2"/>
    </xf>
    <xf numFmtId="0" fontId="2" fillId="4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wrapText="1"/>
    </xf>
    <xf numFmtId="0" fontId="2" fillId="2" borderId="4" xfId="1" applyFont="1" applyFill="1" applyBorder="1" applyAlignment="1">
      <alignment horizontal="left" wrapText="1"/>
    </xf>
    <xf numFmtId="0" fontId="2" fillId="2" borderId="5" xfId="1" applyFont="1" applyFill="1" applyBorder="1" applyAlignment="1">
      <alignment horizontal="left" wrapText="1"/>
    </xf>
    <xf numFmtId="0" fontId="2" fillId="2" borderId="2" xfId="1" applyFont="1" applyFill="1" applyBorder="1" applyAlignment="1">
      <alignment horizontal="left" vertical="center" wrapText="1" indent="2"/>
    </xf>
    <xf numFmtId="0" fontId="2" fillId="2" borderId="2" xfId="1" applyFont="1" applyFill="1" applyBorder="1" applyAlignment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  <protection locked="0" hidden="1"/>
    </xf>
    <xf numFmtId="0" fontId="7" fillId="0" borderId="4" xfId="1" applyFont="1" applyBorder="1" applyAlignment="1" applyProtection="1">
      <alignment horizontal="left" vertical="center" wrapText="1"/>
      <protection locked="0" hidden="1"/>
    </xf>
    <xf numFmtId="0" fontId="7" fillId="0" borderId="5" xfId="1" applyFont="1" applyBorder="1" applyAlignment="1" applyProtection="1">
      <alignment horizontal="left" vertical="center" wrapText="1"/>
      <protection locked="0" hidden="1"/>
    </xf>
    <xf numFmtId="49" fontId="2" fillId="0" borderId="3" xfId="1" applyNumberFormat="1" applyFont="1" applyBorder="1" applyAlignment="1" applyProtection="1">
      <alignment horizontal="left" vertical="center"/>
      <protection locked="0" hidden="1"/>
    </xf>
    <xf numFmtId="49" fontId="2" fillId="0" borderId="4" xfId="1" applyNumberFormat="1" applyFont="1" applyBorder="1" applyAlignment="1" applyProtection="1">
      <alignment horizontal="left" vertical="center"/>
      <protection locked="0" hidden="1"/>
    </xf>
    <xf numFmtId="49" fontId="2" fillId="0" borderId="5" xfId="1" applyNumberFormat="1" applyFont="1" applyBorder="1" applyAlignment="1" applyProtection="1">
      <alignment horizontal="left" vertical="center"/>
      <protection locked="0" hidden="1"/>
    </xf>
    <xf numFmtId="0" fontId="3" fillId="2" borderId="0" xfId="1" applyFont="1" applyFill="1" applyAlignment="1">
      <alignment horizontal="right" wrapText="1"/>
    </xf>
    <xf numFmtId="0" fontId="2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</cellXfs>
  <cellStyles count="3">
    <cellStyle name="Comma 3" xfId="2" xr:uid="{0846A109-D5D6-4FD8-A61F-E0FBBA21D774}"/>
    <cellStyle name="Normal" xfId="0" builtinId="0"/>
    <cellStyle name="Normal 2" xfId="1" xr:uid="{D8EFA137-109A-4DA6-AB5B-47A00EB8FAAD}"/>
  </cellStyles>
  <dxfs count="1"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Radio" firstButton="1" fmlaLink="[3]Aprekini!$C$22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281940</xdr:colOff>
          <xdr:row>76</xdr:row>
          <xdr:rowOff>0</xdr:rowOff>
        </xdr:from>
        <xdr:to>
          <xdr:col>4</xdr:col>
          <xdr:colOff>152400</xdr:colOff>
          <xdr:row>77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281940</xdr:colOff>
          <xdr:row>77</xdr:row>
          <xdr:rowOff>76200</xdr:rowOff>
        </xdr:from>
        <xdr:to>
          <xdr:col>4</xdr:col>
          <xdr:colOff>152400</xdr:colOff>
          <xdr:row>78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Docs\TEST%20veidlapas\Veidlapas%20kas%20jaapkopo\!Veidlapa%201.a%20gatavs%20formatejums%20autom%20aizpildas%20pec%20lic%20nr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ublikacijas\Public&#275;&#353;anai\2015\Razotaju_veidlapu%20dati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inda.duce\Downloads\P&#257;rskats%20par%20ra&#382;ot&#257;ja%20darb&#299;bu_veidlapa%202024(2).xlsx" TargetMode="External"/><Relationship Id="rId1" Type="http://schemas.openxmlformats.org/officeDocument/2006/relationships/externalLinkPath" Target="file:///C:\Users\linda.duce\Downloads\P&#257;rskats%20par%20ra&#382;ot&#257;ja%20darb&#299;bu_veidlapa%2020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idlapa"/>
      <sheetName val="DatuTabula"/>
      <sheetName val=" Instrukcija"/>
      <sheetName val="Veidlapa veca"/>
      <sheetName val="!Veidlapa 1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su dati"/>
      <sheetName val="Dati topiem"/>
      <sheetName val="saraksts vākiem"/>
      <sheetName val="Piekrīt"/>
      <sheetName val="Sheet2"/>
    </sheetNames>
    <sheetDataSet>
      <sheetData sheetId="0"/>
      <sheetData sheetId="1"/>
      <sheetData sheetId="2"/>
      <sheetData sheetId="3">
        <row r="1">
          <cell r="A1" t="str">
            <v>Jā</v>
          </cell>
        </row>
        <row r="2">
          <cell r="A2" t="str">
            <v>Nē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zotaju veidlapa"/>
      <sheetName val="Aprekini"/>
      <sheetName val="DatuTabula"/>
      <sheetName val="Pārskats par ražotāja darbību_v"/>
    </sheetNames>
    <sheetDataSet>
      <sheetData sheetId="0"/>
      <sheetData sheetId="1">
        <row r="16">
          <cell r="B16" t="str">
            <v>xx</v>
          </cell>
        </row>
        <row r="22">
          <cell r="C22">
            <v>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C9C65-619A-4797-8A1D-A1047B1106F8}">
  <dimension ref="A1:T91"/>
  <sheetViews>
    <sheetView showGridLines="0" showRowColHeaders="0" tabSelected="1" topLeftCell="C1" zoomScale="85" zoomScaleNormal="85" zoomScaleSheetLayoutView="70" workbookViewId="0">
      <selection activeCell="F15" sqref="F15:H15"/>
    </sheetView>
  </sheetViews>
  <sheetFormatPr defaultColWidth="0" defaultRowHeight="14.4" customHeight="1" zeroHeight="1" x14ac:dyDescent="0.3"/>
  <cols>
    <col min="1" max="1" width="2.21875" style="7" customWidth="1"/>
    <col min="2" max="2" width="7.21875" style="7" customWidth="1"/>
    <col min="3" max="3" width="10.5546875" style="7" customWidth="1"/>
    <col min="4" max="4" width="6.5546875" style="7" customWidth="1"/>
    <col min="5" max="5" width="35.21875" style="7" customWidth="1"/>
    <col min="6" max="6" width="11.21875" style="7" bestFit="1" customWidth="1"/>
    <col min="7" max="8" width="25.77734375" style="7" customWidth="1"/>
    <col min="9" max="9" width="2.21875" style="7" customWidth="1"/>
    <col min="10" max="11" width="9.21875" style="7" hidden="1" customWidth="1"/>
    <col min="12" max="14" width="9.21875" style="3" hidden="1" customWidth="1"/>
    <col min="15" max="15" width="11.77734375" style="3" hidden="1" customWidth="1"/>
    <col min="16" max="20" width="0" style="3" hidden="1" customWidth="1"/>
    <col min="21" max="16384" width="9.21875" style="3" hidden="1"/>
  </cols>
  <sheetData>
    <row r="1" spans="1:20" ht="82.5" customHeight="1" x14ac:dyDescent="0.3">
      <c r="A1" s="1">
        <f>[3]Aprekini!C22</f>
        <v>1</v>
      </c>
      <c r="B1" s="2"/>
      <c r="C1" s="2"/>
      <c r="D1" s="2"/>
      <c r="E1" s="2"/>
      <c r="F1" s="2"/>
      <c r="G1" s="53" t="s">
        <v>0</v>
      </c>
      <c r="H1" s="53"/>
      <c r="I1" s="2"/>
      <c r="J1" s="3"/>
      <c r="K1" s="3"/>
    </row>
    <row r="2" spans="1:20" ht="13.8" x14ac:dyDescent="0.25">
      <c r="A2" s="2"/>
      <c r="B2" s="54" t="s">
        <v>1</v>
      </c>
      <c r="C2" s="54"/>
      <c r="D2" s="54"/>
      <c r="E2" s="54"/>
      <c r="F2" s="54"/>
      <c r="G2" s="54"/>
      <c r="H2" s="54"/>
      <c r="I2" s="2"/>
      <c r="J2" s="3"/>
      <c r="K2" s="3"/>
    </row>
    <row r="3" spans="1:20" ht="17.399999999999999" x14ac:dyDescent="0.3">
      <c r="A3" s="2"/>
      <c r="B3" s="55" t="s">
        <v>2</v>
      </c>
      <c r="C3" s="55"/>
      <c r="D3" s="55"/>
      <c r="E3" s="55"/>
      <c r="F3" s="55"/>
      <c r="G3" s="55"/>
      <c r="H3" s="55"/>
      <c r="I3" s="2"/>
      <c r="J3" s="3"/>
      <c r="K3" s="3"/>
    </row>
    <row r="4" spans="1:20" ht="13.8" x14ac:dyDescent="0.25">
      <c r="A4" s="2"/>
      <c r="B4" s="2"/>
      <c r="C4" s="2"/>
      <c r="D4" s="2"/>
      <c r="E4" s="2"/>
      <c r="F4" s="2"/>
      <c r="G4" s="2"/>
      <c r="H4" s="2"/>
      <c r="I4" s="2"/>
      <c r="J4" s="3"/>
      <c r="K4" s="3"/>
    </row>
    <row r="5" spans="1:20" ht="15.6" x14ac:dyDescent="0.3">
      <c r="A5" s="2"/>
      <c r="B5" s="4" t="s">
        <v>3</v>
      </c>
      <c r="C5" s="4"/>
      <c r="D5" s="4"/>
      <c r="E5" s="2"/>
      <c r="F5" s="2"/>
      <c r="G5" s="2"/>
      <c r="H5" s="5" t="s">
        <v>4</v>
      </c>
      <c r="I5" s="2"/>
      <c r="J5" s="3"/>
      <c r="K5" s="3"/>
      <c r="L5" s="6"/>
      <c r="Q5" s="7"/>
      <c r="S5" s="6"/>
    </row>
    <row r="6" spans="1:20" ht="15.6" x14ac:dyDescent="0.3">
      <c r="A6" s="2"/>
      <c r="B6" s="8" t="s">
        <v>5</v>
      </c>
      <c r="C6" s="8"/>
      <c r="D6" s="8"/>
      <c r="E6" s="2"/>
      <c r="F6" s="2"/>
      <c r="G6" s="2"/>
      <c r="H6" s="2"/>
      <c r="I6" s="2"/>
      <c r="J6" s="3"/>
      <c r="K6" s="3"/>
      <c r="L6" s="6"/>
      <c r="Q6" s="7"/>
      <c r="T6" s="6"/>
    </row>
    <row r="7" spans="1:20" x14ac:dyDescent="0.3">
      <c r="A7" s="2"/>
      <c r="B7" s="2"/>
      <c r="C7" s="2"/>
      <c r="D7" s="2"/>
      <c r="E7" s="2"/>
      <c r="F7" s="2"/>
      <c r="G7" s="2"/>
      <c r="H7" s="2"/>
      <c r="I7" s="2"/>
      <c r="J7" s="3"/>
      <c r="K7" s="3"/>
      <c r="L7" s="6"/>
      <c r="Q7" s="7"/>
      <c r="T7" s="6"/>
    </row>
    <row r="8" spans="1:20" ht="15.6" x14ac:dyDescent="0.3">
      <c r="A8" s="2"/>
      <c r="B8" s="9" t="s">
        <v>6</v>
      </c>
      <c r="C8" s="9"/>
      <c r="D8" s="10" t="str">
        <f ca="1">YEAR(TODAY())-1&amp;"."</f>
        <v>2024.</v>
      </c>
      <c r="E8" s="9" t="s">
        <v>7</v>
      </c>
      <c r="F8" s="2"/>
      <c r="G8" s="2"/>
      <c r="H8" s="2"/>
      <c r="I8" s="2"/>
      <c r="J8" s="3"/>
      <c r="K8" s="3"/>
      <c r="L8" s="6"/>
      <c r="Q8" s="7"/>
      <c r="T8" s="6"/>
    </row>
    <row r="9" spans="1:20" x14ac:dyDescent="0.3">
      <c r="A9" s="2"/>
      <c r="B9" s="2"/>
      <c r="C9" s="2"/>
      <c r="D9" s="2"/>
      <c r="E9" s="2"/>
      <c r="F9" s="2"/>
      <c r="G9" s="2"/>
      <c r="H9" s="2"/>
      <c r="I9" s="2"/>
      <c r="J9" s="3"/>
      <c r="K9" s="3"/>
      <c r="L9" s="6"/>
      <c r="Q9" s="7"/>
      <c r="T9" s="6"/>
    </row>
    <row r="10" spans="1:20" ht="15.6" x14ac:dyDescent="0.3">
      <c r="A10" s="2"/>
      <c r="B10" s="8" t="s">
        <v>8</v>
      </c>
      <c r="C10" s="8"/>
      <c r="D10" s="8"/>
      <c r="E10" s="2"/>
      <c r="F10" s="2"/>
      <c r="G10" s="2"/>
      <c r="H10" s="2"/>
      <c r="I10" s="2"/>
      <c r="J10" s="3"/>
      <c r="K10" s="3"/>
      <c r="L10" s="6"/>
      <c r="Q10" s="7"/>
      <c r="T10" s="6"/>
    </row>
    <row r="11" spans="1:20" ht="5.2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3"/>
      <c r="K11" s="3"/>
      <c r="L11" s="6"/>
      <c r="Q11" s="7"/>
      <c r="T11" s="6"/>
    </row>
    <row r="12" spans="1:20" ht="38.25" customHeight="1" x14ac:dyDescent="0.3">
      <c r="A12" s="2"/>
      <c r="B12" s="11" t="s">
        <v>9</v>
      </c>
      <c r="C12" s="46" t="s">
        <v>10</v>
      </c>
      <c r="D12" s="46"/>
      <c r="E12" s="46"/>
      <c r="F12" s="47" t="s">
        <v>57</v>
      </c>
      <c r="G12" s="48"/>
      <c r="H12" s="49"/>
      <c r="I12" s="2"/>
      <c r="J12" s="3"/>
      <c r="K12" s="3"/>
      <c r="L12" s="6"/>
      <c r="Q12" s="7"/>
      <c r="T12" s="6"/>
    </row>
    <row r="13" spans="1:20" ht="36.75" customHeight="1" x14ac:dyDescent="0.3">
      <c r="A13" s="2"/>
      <c r="B13" s="11" t="s">
        <v>11</v>
      </c>
      <c r="C13" s="46" t="s">
        <v>12</v>
      </c>
      <c r="D13" s="46"/>
      <c r="E13" s="46"/>
      <c r="F13" s="47"/>
      <c r="G13" s="48"/>
      <c r="H13" s="49"/>
      <c r="I13" s="2"/>
      <c r="J13" s="12"/>
      <c r="K13" s="3"/>
      <c r="L13" s="6"/>
      <c r="Q13" s="7"/>
      <c r="T13" s="6"/>
    </row>
    <row r="14" spans="1:20" ht="36.75" customHeight="1" x14ac:dyDescent="0.3">
      <c r="A14" s="2"/>
      <c r="B14" s="11" t="s">
        <v>13</v>
      </c>
      <c r="C14" s="46" t="s">
        <v>14</v>
      </c>
      <c r="D14" s="46"/>
      <c r="E14" s="46"/>
      <c r="F14" s="47"/>
      <c r="G14" s="48"/>
      <c r="H14" s="49"/>
      <c r="I14" s="2"/>
      <c r="J14" s="3"/>
      <c r="K14" s="3"/>
      <c r="L14" s="6"/>
      <c r="Q14" s="7"/>
      <c r="T14" s="6"/>
    </row>
    <row r="15" spans="1:20" ht="45.75" customHeight="1" x14ac:dyDescent="0.3">
      <c r="A15" s="2"/>
      <c r="B15" s="11" t="s">
        <v>15</v>
      </c>
      <c r="C15" s="46" t="s">
        <v>16</v>
      </c>
      <c r="D15" s="46"/>
      <c r="E15" s="46"/>
      <c r="F15" s="47" t="s">
        <v>17</v>
      </c>
      <c r="G15" s="48"/>
      <c r="H15" s="49"/>
      <c r="I15" s="2"/>
      <c r="J15" s="3"/>
      <c r="K15" s="3"/>
      <c r="L15" s="6"/>
      <c r="Q15" s="7"/>
      <c r="T15" s="6"/>
    </row>
    <row r="16" spans="1:20" ht="30.75" customHeight="1" x14ac:dyDescent="0.3">
      <c r="A16" s="2"/>
      <c r="B16" s="11" t="s">
        <v>18</v>
      </c>
      <c r="C16" s="46" t="s">
        <v>19</v>
      </c>
      <c r="D16" s="46"/>
      <c r="E16" s="46"/>
      <c r="F16" s="50"/>
      <c r="G16" s="51"/>
      <c r="H16" s="52"/>
      <c r="I16" s="2"/>
      <c r="J16" s="13"/>
      <c r="K16" s="3"/>
      <c r="L16" s="6"/>
      <c r="Q16" s="7"/>
      <c r="T16" s="6"/>
    </row>
    <row r="17" spans="1:20" ht="16.5" customHeight="1" x14ac:dyDescent="0.3">
      <c r="A17" s="2"/>
      <c r="B17" s="11" t="s">
        <v>20</v>
      </c>
      <c r="C17" s="46" t="s">
        <v>21</v>
      </c>
      <c r="D17" s="46"/>
      <c r="E17" s="46"/>
      <c r="F17" s="47"/>
      <c r="G17" s="48"/>
      <c r="H17" s="49"/>
      <c r="I17" s="2"/>
      <c r="J17" s="14"/>
      <c r="K17" s="3"/>
      <c r="L17" s="6"/>
      <c r="Q17" s="7"/>
      <c r="T17" s="6"/>
    </row>
    <row r="18" spans="1:20" ht="16.5" customHeight="1" x14ac:dyDescent="0.3">
      <c r="A18" s="2"/>
      <c r="B18" s="11" t="s">
        <v>22</v>
      </c>
      <c r="C18" s="46" t="s">
        <v>23</v>
      </c>
      <c r="D18" s="46"/>
      <c r="E18" s="46"/>
      <c r="F18" s="47"/>
      <c r="G18" s="48"/>
      <c r="H18" s="49"/>
      <c r="I18" s="2"/>
      <c r="J18" s="3"/>
      <c r="K18" s="3"/>
      <c r="L18" s="6"/>
      <c r="Q18" s="7"/>
      <c r="T18" s="6"/>
    </row>
    <row r="19" spans="1:20" x14ac:dyDescent="0.3">
      <c r="A19" s="2"/>
      <c r="B19" s="2"/>
      <c r="C19" s="2"/>
      <c r="D19" s="2"/>
      <c r="E19" s="2"/>
      <c r="F19" s="2"/>
      <c r="G19" s="2"/>
      <c r="H19" s="15" t="str">
        <f>IFERROR(IF(VLOOKUP("*"&amp;[3]Aprekini!B16&amp;"*",#REF!,13,FALSE)=0,"",VLOOKUP("*"&amp;[3]Aprekini!B16&amp;"*",#REF!,13,FALSE)),"")</f>
        <v/>
      </c>
      <c r="I19" s="2"/>
      <c r="J19" s="3"/>
      <c r="K19" s="3"/>
      <c r="L19" s="6"/>
      <c r="Q19" s="7"/>
      <c r="T19" s="6"/>
    </row>
    <row r="20" spans="1:20" x14ac:dyDescent="0.3">
      <c r="A20" s="2"/>
      <c r="B20" s="2"/>
      <c r="C20" s="2"/>
      <c r="D20" s="2"/>
      <c r="E20" s="2"/>
      <c r="F20" s="2"/>
      <c r="G20" s="2"/>
      <c r="H20" s="2"/>
      <c r="I20" s="2"/>
      <c r="J20" s="3"/>
      <c r="K20" s="3"/>
      <c r="L20" s="6"/>
      <c r="Q20" s="7"/>
      <c r="T20" s="6"/>
    </row>
    <row r="21" spans="1:20" ht="27" customHeight="1" x14ac:dyDescent="0.3">
      <c r="A21" s="2"/>
      <c r="B21" s="8" t="s">
        <v>24</v>
      </c>
      <c r="C21" s="2"/>
      <c r="D21" s="2"/>
      <c r="E21" s="2"/>
      <c r="F21" s="2"/>
      <c r="G21" s="2"/>
      <c r="H21" s="2"/>
      <c r="I21" s="2"/>
      <c r="J21" s="3"/>
      <c r="K21" s="3"/>
      <c r="L21" s="6"/>
      <c r="Q21" s="7"/>
      <c r="T21" s="6"/>
    </row>
    <row r="22" spans="1:20" ht="4.5" customHeight="1" x14ac:dyDescent="0.3">
      <c r="A22" s="2"/>
      <c r="B22" s="2"/>
      <c r="C22" s="8"/>
      <c r="D22" s="8"/>
      <c r="E22" s="8"/>
      <c r="F22" s="2"/>
      <c r="G22" s="2"/>
      <c r="H22" s="2"/>
      <c r="I22" s="2"/>
      <c r="J22" s="3"/>
      <c r="K22" s="3"/>
      <c r="L22" s="6"/>
      <c r="Q22" s="7"/>
      <c r="T22" s="6"/>
    </row>
    <row r="23" spans="1:20" ht="27.6" x14ac:dyDescent="0.3">
      <c r="A23" s="2"/>
      <c r="B23" s="39" t="s">
        <v>25</v>
      </c>
      <c r="C23" s="39"/>
      <c r="D23" s="39"/>
      <c r="E23" s="39"/>
      <c r="F23" s="16" t="s">
        <v>26</v>
      </c>
      <c r="G23" s="16" t="s">
        <v>27</v>
      </c>
      <c r="H23" s="16" t="s">
        <v>28</v>
      </c>
      <c r="I23" s="2"/>
      <c r="J23" s="3"/>
      <c r="K23" s="3"/>
      <c r="L23" s="6"/>
      <c r="Q23" s="7"/>
      <c r="T23" s="6"/>
    </row>
    <row r="24" spans="1:20" x14ac:dyDescent="0.3">
      <c r="A24" s="2"/>
      <c r="B24" s="40" t="s">
        <v>29</v>
      </c>
      <c r="C24" s="40"/>
      <c r="D24" s="40"/>
      <c r="E24" s="40"/>
      <c r="F24" s="17" t="s">
        <v>30</v>
      </c>
      <c r="G24" s="17">
        <v>1</v>
      </c>
      <c r="H24" s="17">
        <v>2</v>
      </c>
      <c r="I24" s="2"/>
      <c r="J24" s="3"/>
      <c r="K24" s="3"/>
      <c r="L24" s="6"/>
      <c r="Q24" s="7"/>
      <c r="T24" s="6"/>
    </row>
    <row r="25" spans="1:20" ht="49.5" customHeight="1" x14ac:dyDescent="0.3">
      <c r="A25" s="2"/>
      <c r="B25" s="41" t="s">
        <v>31</v>
      </c>
      <c r="C25" s="41"/>
      <c r="D25" s="41"/>
      <c r="E25" s="41"/>
      <c r="F25" s="18">
        <v>200</v>
      </c>
      <c r="G25" s="19">
        <f ca="1">SUM(G26:G28)</f>
        <v>275093266.75</v>
      </c>
      <c r="H25" s="19">
        <f ca="1">SUM(H26:H28)</f>
        <v>5014910.6431999998</v>
      </c>
      <c r="I25" s="2"/>
      <c r="J25" s="3"/>
      <c r="K25" s="3"/>
      <c r="L25" s="6"/>
      <c r="Q25" s="7"/>
      <c r="T25" s="6"/>
    </row>
    <row r="26" spans="1:20" ht="18" customHeight="1" x14ac:dyDescent="0.3">
      <c r="A26" s="2"/>
      <c r="B26" s="45" t="s">
        <v>32</v>
      </c>
      <c r="C26" s="45"/>
      <c r="D26" s="45"/>
      <c r="E26" s="45"/>
      <c r="F26" s="17">
        <v>210</v>
      </c>
      <c r="G26" s="19">
        <f ca="1">SUMIF($B$34:$G$72,B26,$G$34:$G$72)</f>
        <v>238796658.20999998</v>
      </c>
      <c r="H26" s="19">
        <f ca="1">SUMIF($B$34:$G$72,B26,$H$34:$H$72)</f>
        <v>2963615.6872</v>
      </c>
      <c r="I26" s="2"/>
      <c r="J26" s="3"/>
      <c r="K26" s="3"/>
      <c r="L26" s="6"/>
      <c r="Q26" s="7"/>
      <c r="T26" s="6"/>
    </row>
    <row r="27" spans="1:20" x14ac:dyDescent="0.3">
      <c r="A27" s="2"/>
      <c r="B27" s="45" t="s">
        <v>33</v>
      </c>
      <c r="C27" s="45"/>
      <c r="D27" s="45"/>
      <c r="E27" s="45"/>
      <c r="F27" s="17">
        <v>220</v>
      </c>
      <c r="G27" s="19">
        <f ca="1">SUMIF($B$34:$G$72,B27,$G$34:$G$72)</f>
        <v>26166880.09</v>
      </c>
      <c r="H27" s="19">
        <f ca="1">SUMIF($B$34:$G$72,B27,$H$34:$H$72)</f>
        <v>565340.5368</v>
      </c>
      <c r="I27" s="2"/>
      <c r="J27" s="3"/>
      <c r="K27" s="3"/>
      <c r="L27" s="6"/>
      <c r="Q27" s="7"/>
      <c r="T27" s="6"/>
    </row>
    <row r="28" spans="1:20" s="7" customFormat="1" ht="18" customHeight="1" x14ac:dyDescent="0.3">
      <c r="A28" s="2"/>
      <c r="B28" s="45" t="s">
        <v>34</v>
      </c>
      <c r="C28" s="45"/>
      <c r="D28" s="45"/>
      <c r="E28" s="45"/>
      <c r="F28" s="17">
        <v>230</v>
      </c>
      <c r="G28" s="19">
        <f ca="1">SUMIF($B$34:$G$72,B28,$G$34:$G$72)</f>
        <v>10129728.449999999</v>
      </c>
      <c r="H28" s="19">
        <f ca="1">SUMIF($B$34:$G$72,B28,$H$34:$H$72)</f>
        <v>1485954.4192000001</v>
      </c>
      <c r="I28" s="2"/>
      <c r="L28" s="20"/>
      <c r="O28" s="3"/>
      <c r="T28" s="20"/>
    </row>
    <row r="29" spans="1:20" s="7" customFormat="1" x14ac:dyDescent="0.3">
      <c r="A29" s="2"/>
      <c r="B29" s="2"/>
      <c r="C29" s="2"/>
      <c r="D29" s="2"/>
      <c r="E29" s="2"/>
      <c r="F29" s="2"/>
      <c r="G29" s="2"/>
      <c r="H29" s="21"/>
      <c r="I29" s="2"/>
      <c r="L29" s="20"/>
      <c r="O29" s="3"/>
      <c r="T29" s="20"/>
    </row>
    <row r="30" spans="1:20" s="7" customFormat="1" ht="16.5" customHeight="1" x14ac:dyDescent="0.3">
      <c r="A30" s="2"/>
      <c r="B30" s="8" t="s">
        <v>35</v>
      </c>
      <c r="C30" s="8"/>
      <c r="D30" s="8"/>
      <c r="E30" s="2"/>
      <c r="F30" s="2"/>
      <c r="G30" s="2"/>
      <c r="H30" s="21"/>
      <c r="I30" s="2"/>
      <c r="L30" s="20"/>
      <c r="O30" s="3"/>
      <c r="T30" s="20"/>
    </row>
    <row r="31" spans="1:20" s="7" customFormat="1" ht="4.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L31" s="20"/>
      <c r="O31" s="3"/>
      <c r="T31" s="20"/>
    </row>
    <row r="32" spans="1:20" s="7" customFormat="1" ht="27.6" x14ac:dyDescent="0.3">
      <c r="A32" s="2"/>
      <c r="B32" s="39" t="s">
        <v>25</v>
      </c>
      <c r="C32" s="39"/>
      <c r="D32" s="39"/>
      <c r="E32" s="39"/>
      <c r="F32" s="16" t="s">
        <v>26</v>
      </c>
      <c r="G32" s="16" t="s">
        <v>27</v>
      </c>
      <c r="H32" s="16" t="s">
        <v>28</v>
      </c>
      <c r="I32" s="2"/>
      <c r="L32" s="20"/>
      <c r="O32" s="3"/>
      <c r="T32" s="20"/>
    </row>
    <row r="33" spans="1:20" x14ac:dyDescent="0.3">
      <c r="A33" s="2"/>
      <c r="B33" s="40" t="s">
        <v>29</v>
      </c>
      <c r="C33" s="40"/>
      <c r="D33" s="40"/>
      <c r="E33" s="40"/>
      <c r="F33" s="17" t="s">
        <v>30</v>
      </c>
      <c r="G33" s="17">
        <v>1</v>
      </c>
      <c r="H33" s="17">
        <v>2</v>
      </c>
      <c r="I33" s="2"/>
      <c r="J33" s="3"/>
      <c r="K33" s="3"/>
      <c r="L33" s="6"/>
      <c r="Q33" s="7"/>
      <c r="T33" s="6"/>
    </row>
    <row r="34" spans="1:20" ht="48" customHeight="1" x14ac:dyDescent="0.3">
      <c r="A34" s="2"/>
      <c r="B34" s="41" t="s">
        <v>36</v>
      </c>
      <c r="C34" s="41"/>
      <c r="D34" s="41"/>
      <c r="E34" s="41"/>
      <c r="F34" s="18">
        <v>300</v>
      </c>
      <c r="G34" s="19">
        <f>SUM(G35,G39,G43,G47,G51,G55)</f>
        <v>34531206.009999998</v>
      </c>
      <c r="H34" s="19">
        <f>SUM(H35,H39,H43,H47,H51,H55)</f>
        <v>5014910.6432000007</v>
      </c>
      <c r="I34" s="2"/>
      <c r="J34" s="3"/>
      <c r="K34" s="3"/>
      <c r="L34" s="6"/>
      <c r="Q34" s="7"/>
      <c r="T34" s="6"/>
    </row>
    <row r="35" spans="1:20" ht="54.75" customHeight="1" x14ac:dyDescent="0.25">
      <c r="A35" s="2"/>
      <c r="B35" s="42" t="s">
        <v>37</v>
      </c>
      <c r="C35" s="43"/>
      <c r="D35" s="43"/>
      <c r="E35" s="44"/>
      <c r="F35" s="18">
        <v>310</v>
      </c>
      <c r="G35" s="19">
        <f>SUM(G36:G38)</f>
        <v>159783.54999999999</v>
      </c>
      <c r="H35" s="19">
        <f>SUM(H36:H38)</f>
        <v>33527.53</v>
      </c>
      <c r="I35" s="2"/>
      <c r="J35" s="3"/>
      <c r="K35" s="3"/>
      <c r="L35" s="6"/>
      <c r="T35" s="6"/>
    </row>
    <row r="36" spans="1:20" ht="15" customHeight="1" x14ac:dyDescent="0.25">
      <c r="A36" s="2"/>
      <c r="B36" s="36" t="s">
        <v>32</v>
      </c>
      <c r="C36" s="37"/>
      <c r="D36" s="37"/>
      <c r="E36" s="38"/>
      <c r="F36" s="17">
        <v>311</v>
      </c>
      <c r="G36" s="22">
        <v>21066.89</v>
      </c>
      <c r="H36" s="22">
        <v>4397.0300000000007</v>
      </c>
      <c r="I36" s="2"/>
      <c r="J36" s="3"/>
      <c r="K36" s="3"/>
    </row>
    <row r="37" spans="1:20" ht="18" customHeight="1" x14ac:dyDescent="0.25">
      <c r="A37" s="2"/>
      <c r="B37" s="36" t="s">
        <v>33</v>
      </c>
      <c r="C37" s="37"/>
      <c r="D37" s="37"/>
      <c r="E37" s="38"/>
      <c r="F37" s="17">
        <v>312</v>
      </c>
      <c r="G37" s="22">
        <v>0</v>
      </c>
      <c r="H37" s="22">
        <v>0</v>
      </c>
      <c r="I37" s="2"/>
      <c r="J37" s="3"/>
      <c r="K37" s="3"/>
    </row>
    <row r="38" spans="1:20" ht="18" customHeight="1" x14ac:dyDescent="0.25">
      <c r="A38" s="2"/>
      <c r="B38" s="36" t="s">
        <v>34</v>
      </c>
      <c r="C38" s="37"/>
      <c r="D38" s="37"/>
      <c r="E38" s="38"/>
      <c r="F38" s="17">
        <v>313</v>
      </c>
      <c r="G38" s="22">
        <v>138716.66</v>
      </c>
      <c r="H38" s="22">
        <v>29130.5</v>
      </c>
      <c r="I38" s="2"/>
      <c r="J38" s="3"/>
      <c r="K38" s="3"/>
    </row>
    <row r="39" spans="1:20" ht="54.75" customHeight="1" x14ac:dyDescent="0.25">
      <c r="A39" s="2"/>
      <c r="B39" s="42" t="s">
        <v>38</v>
      </c>
      <c r="C39" s="43"/>
      <c r="D39" s="43"/>
      <c r="E39" s="44"/>
      <c r="F39" s="18">
        <v>320</v>
      </c>
      <c r="G39" s="19">
        <f t="shared" ref="G39:H39" si="0">SUM(G40:G42)</f>
        <v>179157.11999999997</v>
      </c>
      <c r="H39" s="19">
        <f t="shared" si="0"/>
        <v>22847.943999999996</v>
      </c>
      <c r="I39" s="2"/>
      <c r="J39" s="3"/>
      <c r="K39" s="3"/>
    </row>
    <row r="40" spans="1:20" ht="18" customHeight="1" x14ac:dyDescent="0.25">
      <c r="A40" s="2"/>
      <c r="B40" s="36" t="s">
        <v>32</v>
      </c>
      <c r="C40" s="37"/>
      <c r="D40" s="37"/>
      <c r="E40" s="38"/>
      <c r="F40" s="17">
        <v>321</v>
      </c>
      <c r="G40" s="22">
        <v>164167.19999999995</v>
      </c>
      <c r="H40" s="22">
        <v>19700.063999999995</v>
      </c>
      <c r="I40" s="2"/>
      <c r="J40" s="3"/>
      <c r="K40" s="3"/>
    </row>
    <row r="41" spans="1:20" ht="18" customHeight="1" x14ac:dyDescent="0.25">
      <c r="A41" s="2"/>
      <c r="B41" s="36" t="s">
        <v>33</v>
      </c>
      <c r="C41" s="37"/>
      <c r="D41" s="37"/>
      <c r="E41" s="38"/>
      <c r="F41" s="17">
        <v>322</v>
      </c>
      <c r="G41" s="22">
        <v>0</v>
      </c>
      <c r="H41" s="22">
        <v>0</v>
      </c>
      <c r="I41" s="2"/>
      <c r="J41" s="3"/>
      <c r="K41" s="3"/>
    </row>
    <row r="42" spans="1:20" ht="18" customHeight="1" x14ac:dyDescent="0.25">
      <c r="A42" s="2"/>
      <c r="B42" s="36" t="s">
        <v>34</v>
      </c>
      <c r="C42" s="37"/>
      <c r="D42" s="37"/>
      <c r="E42" s="38"/>
      <c r="F42" s="17">
        <v>323</v>
      </c>
      <c r="G42" s="22">
        <v>14989.92</v>
      </c>
      <c r="H42" s="22">
        <v>3147.88</v>
      </c>
      <c r="I42" s="2"/>
      <c r="J42" s="3"/>
      <c r="K42" s="3"/>
    </row>
    <row r="43" spans="1:20" ht="54.75" customHeight="1" x14ac:dyDescent="0.25">
      <c r="A43" s="2"/>
      <c r="B43" s="42" t="s">
        <v>39</v>
      </c>
      <c r="C43" s="43"/>
      <c r="D43" s="43"/>
      <c r="E43" s="44"/>
      <c r="F43" s="18">
        <v>330</v>
      </c>
      <c r="G43" s="19">
        <f t="shared" ref="G43:H43" si="1">SUM(G44:G46)</f>
        <v>25461270.91</v>
      </c>
      <c r="H43" s="19">
        <f t="shared" si="1"/>
        <v>3617348.3465</v>
      </c>
      <c r="I43" s="2"/>
      <c r="J43" s="3"/>
      <c r="K43" s="3"/>
    </row>
    <row r="44" spans="1:20" ht="18" customHeight="1" x14ac:dyDescent="0.25">
      <c r="A44" s="2"/>
      <c r="B44" s="36" t="s">
        <v>32</v>
      </c>
      <c r="C44" s="37"/>
      <c r="D44" s="37"/>
      <c r="E44" s="38"/>
      <c r="F44" s="17">
        <v>331</v>
      </c>
      <c r="G44" s="22">
        <v>19024673.600000001</v>
      </c>
      <c r="H44" s="22">
        <v>2283081.1532000001</v>
      </c>
      <c r="I44" s="2"/>
      <c r="J44" s="3"/>
      <c r="K44" s="3"/>
    </row>
    <row r="45" spans="1:20" ht="18" customHeight="1" x14ac:dyDescent="0.25">
      <c r="A45" s="2"/>
      <c r="B45" s="36" t="s">
        <v>33</v>
      </c>
      <c r="C45" s="37"/>
      <c r="D45" s="37"/>
      <c r="E45" s="38"/>
      <c r="F45" s="17">
        <v>332</v>
      </c>
      <c r="G45" s="22">
        <v>190748.27000000002</v>
      </c>
      <c r="H45" s="22">
        <v>28651.96</v>
      </c>
      <c r="I45" s="2"/>
      <c r="J45" s="3"/>
      <c r="K45" s="3"/>
    </row>
    <row r="46" spans="1:20" ht="18" customHeight="1" x14ac:dyDescent="0.25">
      <c r="A46" s="2"/>
      <c r="B46" s="36" t="s">
        <v>34</v>
      </c>
      <c r="C46" s="37"/>
      <c r="D46" s="37"/>
      <c r="E46" s="38"/>
      <c r="F46" s="17">
        <v>333</v>
      </c>
      <c r="G46" s="22">
        <v>6245849.0399999991</v>
      </c>
      <c r="H46" s="22">
        <v>1305615.2333000002</v>
      </c>
      <c r="I46" s="2"/>
      <c r="J46" s="3"/>
      <c r="K46" s="3"/>
    </row>
    <row r="47" spans="1:20" ht="54.75" customHeight="1" x14ac:dyDescent="0.25">
      <c r="A47" s="2"/>
      <c r="B47" s="42" t="s">
        <v>40</v>
      </c>
      <c r="C47" s="43"/>
      <c r="D47" s="43"/>
      <c r="E47" s="44"/>
      <c r="F47" s="18">
        <v>340</v>
      </c>
      <c r="G47" s="19">
        <f t="shared" ref="G47:H47" si="2">SUM(G48:G50)</f>
        <v>1253.96</v>
      </c>
      <c r="H47" s="19">
        <f t="shared" si="2"/>
        <v>150.47999999999999</v>
      </c>
      <c r="I47" s="2"/>
      <c r="J47" s="3"/>
      <c r="K47" s="3"/>
    </row>
    <row r="48" spans="1:20" ht="18" customHeight="1" x14ac:dyDescent="0.25">
      <c r="A48" s="2"/>
      <c r="B48" s="36" t="s">
        <v>32</v>
      </c>
      <c r="C48" s="37"/>
      <c r="D48" s="37"/>
      <c r="E48" s="38"/>
      <c r="F48" s="17">
        <v>341</v>
      </c>
      <c r="G48" s="22">
        <v>1253.96</v>
      </c>
      <c r="H48" s="22">
        <v>150.47999999999999</v>
      </c>
      <c r="I48" s="2"/>
      <c r="J48" s="3"/>
      <c r="K48" s="3"/>
    </row>
    <row r="49" spans="1:9" s="3" customFormat="1" ht="18" customHeight="1" x14ac:dyDescent="0.25">
      <c r="A49" s="2"/>
      <c r="B49" s="36" t="s">
        <v>33</v>
      </c>
      <c r="C49" s="37"/>
      <c r="D49" s="37"/>
      <c r="E49" s="38"/>
      <c r="F49" s="17">
        <v>342</v>
      </c>
      <c r="G49" s="22">
        <v>0</v>
      </c>
      <c r="H49" s="22">
        <v>0</v>
      </c>
      <c r="I49" s="2"/>
    </row>
    <row r="50" spans="1:9" s="3" customFormat="1" ht="18" customHeight="1" x14ac:dyDescent="0.25">
      <c r="A50" s="2"/>
      <c r="B50" s="36" t="s">
        <v>34</v>
      </c>
      <c r="C50" s="37"/>
      <c r="D50" s="37"/>
      <c r="E50" s="38"/>
      <c r="F50" s="17">
        <v>343</v>
      </c>
      <c r="G50" s="22">
        <v>0</v>
      </c>
      <c r="H50" s="22">
        <v>0</v>
      </c>
      <c r="I50" s="2"/>
    </row>
    <row r="51" spans="1:9" s="3" customFormat="1" ht="54.75" customHeight="1" x14ac:dyDescent="0.25">
      <c r="A51" s="2"/>
      <c r="B51" s="42" t="s">
        <v>41</v>
      </c>
      <c r="C51" s="43"/>
      <c r="D51" s="43"/>
      <c r="E51" s="44"/>
      <c r="F51" s="18">
        <v>350</v>
      </c>
      <c r="G51" s="19">
        <f t="shared" ref="G51:H51" si="3">SUM(G52:G54)</f>
        <v>8016926.3899999997</v>
      </c>
      <c r="H51" s="19">
        <f t="shared" si="3"/>
        <v>1192709.4876000003</v>
      </c>
      <c r="I51" s="2"/>
    </row>
    <row r="52" spans="1:9" s="3" customFormat="1" ht="18" customHeight="1" x14ac:dyDescent="0.25">
      <c r="A52" s="2"/>
      <c r="B52" s="36" t="s">
        <v>32</v>
      </c>
      <c r="C52" s="37"/>
      <c r="D52" s="37"/>
      <c r="E52" s="38"/>
      <c r="F52" s="17">
        <v>351</v>
      </c>
      <c r="G52" s="22">
        <v>5456360.04</v>
      </c>
      <c r="H52" s="22">
        <v>654990.55080000008</v>
      </c>
      <c r="I52" s="2"/>
    </row>
    <row r="53" spans="1:9" s="3" customFormat="1" ht="18" customHeight="1" x14ac:dyDescent="0.25">
      <c r="A53" s="2"/>
      <c r="B53" s="36" t="s">
        <v>33</v>
      </c>
      <c r="C53" s="37"/>
      <c r="D53" s="37"/>
      <c r="E53" s="38"/>
      <c r="F53" s="17">
        <v>352</v>
      </c>
      <c r="G53" s="22">
        <v>2555659.88</v>
      </c>
      <c r="H53" s="22">
        <v>536688.57680000004</v>
      </c>
      <c r="I53" s="2"/>
    </row>
    <row r="54" spans="1:9" s="3" customFormat="1" ht="18" customHeight="1" x14ac:dyDescent="0.25">
      <c r="A54" s="2"/>
      <c r="B54" s="36" t="s">
        <v>34</v>
      </c>
      <c r="C54" s="37"/>
      <c r="D54" s="37"/>
      <c r="E54" s="38"/>
      <c r="F54" s="17">
        <v>353</v>
      </c>
      <c r="G54" s="22">
        <v>4906.47</v>
      </c>
      <c r="H54" s="22">
        <v>1030.3599999999999</v>
      </c>
      <c r="I54" s="2"/>
    </row>
    <row r="55" spans="1:9" s="3" customFormat="1" ht="54.75" customHeight="1" x14ac:dyDescent="0.25">
      <c r="A55" s="2"/>
      <c r="B55" s="42" t="s">
        <v>42</v>
      </c>
      <c r="C55" s="43"/>
      <c r="D55" s="43"/>
      <c r="E55" s="44"/>
      <c r="F55" s="18">
        <v>360</v>
      </c>
      <c r="G55" s="19">
        <f t="shared" ref="G55:H55" si="4">SUM(G56:G58)</f>
        <v>712814.08000000007</v>
      </c>
      <c r="H55" s="19">
        <f t="shared" si="4"/>
        <v>148326.85509999999</v>
      </c>
      <c r="I55" s="2"/>
    </row>
    <row r="56" spans="1:9" s="3" customFormat="1" ht="18" customHeight="1" x14ac:dyDescent="0.25">
      <c r="A56" s="2"/>
      <c r="B56" s="36" t="s">
        <v>32</v>
      </c>
      <c r="C56" s="37"/>
      <c r="D56" s="37"/>
      <c r="E56" s="38"/>
      <c r="F56" s="17">
        <v>361</v>
      </c>
      <c r="G56" s="22">
        <v>11170.4</v>
      </c>
      <c r="H56" s="22">
        <v>1296.4092000000001</v>
      </c>
      <c r="I56" s="2"/>
    </row>
    <row r="57" spans="1:9" s="3" customFormat="1" ht="18" customHeight="1" x14ac:dyDescent="0.25">
      <c r="A57" s="2"/>
      <c r="B57" s="36" t="s">
        <v>33</v>
      </c>
      <c r="C57" s="37"/>
      <c r="D57" s="37"/>
      <c r="E57" s="38"/>
      <c r="F57" s="17">
        <v>362</v>
      </c>
      <c r="G57" s="22">
        <v>0</v>
      </c>
      <c r="H57" s="22">
        <v>0</v>
      </c>
      <c r="I57" s="2"/>
    </row>
    <row r="58" spans="1:9" s="3" customFormat="1" ht="18" customHeight="1" x14ac:dyDescent="0.25">
      <c r="A58" s="2"/>
      <c r="B58" s="36" t="s">
        <v>34</v>
      </c>
      <c r="C58" s="37"/>
      <c r="D58" s="37"/>
      <c r="E58" s="38"/>
      <c r="F58" s="17">
        <v>363</v>
      </c>
      <c r="G58" s="22">
        <v>701643.68</v>
      </c>
      <c r="H58" s="22">
        <v>147030.44589999999</v>
      </c>
      <c r="I58" s="2"/>
    </row>
    <row r="59" spans="1:9" s="3" customFormat="1" ht="18" customHeight="1" x14ac:dyDescent="0.25">
      <c r="A59" s="2"/>
      <c r="B59" s="23"/>
      <c r="C59" s="23"/>
      <c r="D59" s="23"/>
      <c r="E59" s="23"/>
      <c r="F59" s="2"/>
      <c r="G59" s="2"/>
      <c r="H59" s="2"/>
      <c r="I59" s="2"/>
    </row>
    <row r="60" spans="1:9" s="3" customFormat="1" ht="18" customHeight="1" x14ac:dyDescent="0.3">
      <c r="A60" s="2"/>
      <c r="B60" s="8" t="s">
        <v>43</v>
      </c>
      <c r="C60" s="2"/>
      <c r="D60" s="2"/>
      <c r="E60" s="2"/>
      <c r="F60" s="2"/>
      <c r="G60" s="2"/>
      <c r="H60" s="2"/>
      <c r="I60" s="2"/>
    </row>
    <row r="61" spans="1:9" s="3" customFormat="1" ht="4.5" customHeight="1" x14ac:dyDescent="0.3">
      <c r="A61" s="2"/>
      <c r="B61" s="2"/>
      <c r="C61" s="8"/>
      <c r="D61" s="8"/>
      <c r="E61" s="8"/>
      <c r="F61" s="2"/>
      <c r="G61" s="2"/>
      <c r="H61" s="2"/>
      <c r="I61" s="2"/>
    </row>
    <row r="62" spans="1:9" s="3" customFormat="1" ht="27.6" x14ac:dyDescent="0.25">
      <c r="A62" s="2"/>
      <c r="B62" s="39" t="s">
        <v>25</v>
      </c>
      <c r="C62" s="39"/>
      <c r="D62" s="39"/>
      <c r="E62" s="39"/>
      <c r="F62" s="16" t="s">
        <v>26</v>
      </c>
      <c r="G62" s="16" t="s">
        <v>27</v>
      </c>
      <c r="H62" s="2"/>
      <c r="I62" s="2"/>
    </row>
    <row r="63" spans="1:9" s="3" customFormat="1" ht="18" customHeight="1" x14ac:dyDescent="0.25">
      <c r="A63" s="2"/>
      <c r="B63" s="40" t="s">
        <v>29</v>
      </c>
      <c r="C63" s="40"/>
      <c r="D63" s="40"/>
      <c r="E63" s="40"/>
      <c r="F63" s="17" t="s">
        <v>30</v>
      </c>
      <c r="G63" s="17">
        <v>1</v>
      </c>
      <c r="H63" s="2"/>
      <c r="I63" s="2"/>
    </row>
    <row r="64" spans="1:9" s="3" customFormat="1" ht="49.5" customHeight="1" x14ac:dyDescent="0.25">
      <c r="A64" s="2"/>
      <c r="B64" s="41" t="s">
        <v>44</v>
      </c>
      <c r="C64" s="41"/>
      <c r="D64" s="41"/>
      <c r="E64" s="41"/>
      <c r="F64" s="18">
        <v>400</v>
      </c>
      <c r="G64" s="19">
        <f>SUM(G65,G69)</f>
        <v>240562060.73999995</v>
      </c>
      <c r="H64" s="2"/>
      <c r="I64" s="2"/>
    </row>
    <row r="65" spans="1:9" s="3" customFormat="1" ht="42" customHeight="1" x14ac:dyDescent="0.25">
      <c r="A65" s="2"/>
      <c r="B65" s="35" t="s">
        <v>45</v>
      </c>
      <c r="C65" s="35"/>
      <c r="D65" s="35"/>
      <c r="E65" s="35"/>
      <c r="F65" s="18">
        <v>410</v>
      </c>
      <c r="G65" s="19">
        <f t="shared" ref="G65" si="5">SUM(G66:G68)</f>
        <v>87048157.019999996</v>
      </c>
      <c r="H65" s="2"/>
      <c r="I65" s="2"/>
    </row>
    <row r="66" spans="1:9" s="3" customFormat="1" ht="18" customHeight="1" x14ac:dyDescent="0.25">
      <c r="A66" s="2"/>
      <c r="B66" s="32" t="s">
        <v>32</v>
      </c>
      <c r="C66" s="33"/>
      <c r="D66" s="33"/>
      <c r="E66" s="34"/>
      <c r="F66" s="17">
        <v>411</v>
      </c>
      <c r="G66" s="22">
        <v>71366312.849999994</v>
      </c>
      <c r="H66" s="2"/>
      <c r="I66" s="2"/>
    </row>
    <row r="67" spans="1:9" s="3" customFormat="1" ht="18" customHeight="1" x14ac:dyDescent="0.25">
      <c r="A67" s="2"/>
      <c r="B67" s="32" t="s">
        <v>33</v>
      </c>
      <c r="C67" s="33"/>
      <c r="D67" s="33"/>
      <c r="E67" s="34"/>
      <c r="F67" s="17">
        <v>412</v>
      </c>
      <c r="G67" s="22">
        <v>13939742.41</v>
      </c>
      <c r="H67" s="2"/>
      <c r="I67" s="2"/>
    </row>
    <row r="68" spans="1:9" s="3" customFormat="1" ht="18" customHeight="1" x14ac:dyDescent="0.25">
      <c r="A68" s="2"/>
      <c r="B68" s="32" t="s">
        <v>34</v>
      </c>
      <c r="C68" s="33"/>
      <c r="D68" s="33"/>
      <c r="E68" s="34"/>
      <c r="F68" s="17">
        <v>413</v>
      </c>
      <c r="G68" s="22">
        <v>1742101.76</v>
      </c>
      <c r="H68" s="2"/>
      <c r="I68" s="2"/>
    </row>
    <row r="69" spans="1:9" s="3" customFormat="1" ht="38.25" customHeight="1" x14ac:dyDescent="0.25">
      <c r="A69" s="2"/>
      <c r="B69" s="35" t="s">
        <v>46</v>
      </c>
      <c r="C69" s="35"/>
      <c r="D69" s="35"/>
      <c r="E69" s="35"/>
      <c r="F69" s="18">
        <v>420</v>
      </c>
      <c r="G69" s="19">
        <f t="shared" ref="G69" si="6">SUM(G70:G72)</f>
        <v>153513903.71999997</v>
      </c>
      <c r="H69" s="2"/>
      <c r="I69" s="2"/>
    </row>
    <row r="70" spans="1:9" s="3" customFormat="1" ht="18" customHeight="1" x14ac:dyDescent="0.25">
      <c r="A70" s="2"/>
      <c r="B70" s="32" t="s">
        <v>32</v>
      </c>
      <c r="C70" s="33"/>
      <c r="D70" s="33"/>
      <c r="E70" s="34"/>
      <c r="F70" s="17">
        <v>421</v>
      </c>
      <c r="G70" s="22">
        <v>142751653.26999998</v>
      </c>
      <c r="H70" s="2"/>
      <c r="I70" s="2"/>
    </row>
    <row r="71" spans="1:9" s="3" customFormat="1" ht="18" customHeight="1" x14ac:dyDescent="0.25">
      <c r="A71" s="2"/>
      <c r="B71" s="32" t="s">
        <v>33</v>
      </c>
      <c r="C71" s="33"/>
      <c r="D71" s="33"/>
      <c r="E71" s="34"/>
      <c r="F71" s="17">
        <v>422</v>
      </c>
      <c r="G71" s="22">
        <v>9480729.5299999993</v>
      </c>
      <c r="H71" s="2"/>
      <c r="I71" s="2"/>
    </row>
    <row r="72" spans="1:9" s="3" customFormat="1" ht="18" customHeight="1" x14ac:dyDescent="0.25">
      <c r="A72" s="2"/>
      <c r="B72" s="32" t="s">
        <v>34</v>
      </c>
      <c r="C72" s="33"/>
      <c r="D72" s="33"/>
      <c r="E72" s="34"/>
      <c r="F72" s="17">
        <v>423</v>
      </c>
      <c r="G72" s="22">
        <v>1281520.92</v>
      </c>
      <c r="H72" s="2"/>
      <c r="I72" s="2"/>
    </row>
    <row r="73" spans="1:9" s="3" customFormat="1" ht="45.75" customHeight="1" x14ac:dyDescent="0.25">
      <c r="A73" s="2"/>
      <c r="B73" s="27" t="s">
        <v>47</v>
      </c>
      <c r="C73" s="27"/>
      <c r="D73" s="27"/>
      <c r="E73" s="27"/>
      <c r="F73" s="27"/>
      <c r="G73" s="27"/>
      <c r="H73" s="27"/>
      <c r="I73" s="2"/>
    </row>
    <row r="74" spans="1:9" s="3" customFormat="1" ht="13.8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s="3" customFormat="1" ht="15.6" x14ac:dyDescent="0.3">
      <c r="A75" s="2"/>
      <c r="B75" s="8" t="s">
        <v>48</v>
      </c>
      <c r="C75" s="8"/>
      <c r="D75" s="8"/>
      <c r="E75" s="2"/>
      <c r="F75" s="2"/>
      <c r="G75" s="2"/>
      <c r="H75" s="2"/>
      <c r="I75" s="2"/>
    </row>
    <row r="76" spans="1:9" s="3" customFormat="1" ht="5.25" customHeight="1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s="3" customFormat="1" ht="15.6" x14ac:dyDescent="0.3">
      <c r="A77" s="2"/>
      <c r="B77" s="2"/>
      <c r="C77" s="24" t="s">
        <v>49</v>
      </c>
      <c r="D77" s="2"/>
      <c r="E77" s="2"/>
      <c r="F77" s="1">
        <f>[3]Aprekini!C22</f>
        <v>1</v>
      </c>
      <c r="G77" s="2"/>
      <c r="H77" s="2"/>
      <c r="I77" s="2"/>
    </row>
    <row r="78" spans="1:9" s="3" customFormat="1" ht="21.75" customHeight="1" x14ac:dyDescent="0.3">
      <c r="A78" s="2"/>
      <c r="B78" s="2"/>
      <c r="C78" s="24" t="s">
        <v>50</v>
      </c>
      <c r="D78" s="2"/>
      <c r="E78" s="2"/>
      <c r="F78" s="2"/>
      <c r="G78" s="2"/>
      <c r="H78" s="2"/>
      <c r="I78" s="2"/>
    </row>
    <row r="79" spans="1:9" s="3" customFormat="1" ht="21.75" customHeight="1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s="3" customFormat="1" ht="15.6" x14ac:dyDescent="0.3">
      <c r="A80" s="2"/>
      <c r="B80" s="8" t="s">
        <v>51</v>
      </c>
      <c r="C80" s="8"/>
      <c r="D80" s="8"/>
      <c r="E80" s="2"/>
      <c r="F80" s="2"/>
      <c r="G80" s="2"/>
      <c r="H80" s="2"/>
      <c r="I80" s="2"/>
    </row>
    <row r="81" spans="1:11" ht="18" customHeight="1" x14ac:dyDescent="0.3">
      <c r="A81" s="2"/>
      <c r="B81" s="8"/>
      <c r="C81" s="4" t="s">
        <v>52</v>
      </c>
      <c r="D81" s="8"/>
      <c r="E81" s="2"/>
      <c r="F81" s="2"/>
      <c r="G81" s="2"/>
      <c r="H81" s="2"/>
      <c r="I81" s="2"/>
      <c r="J81" s="3"/>
      <c r="K81" s="3"/>
    </row>
    <row r="82" spans="1:11" ht="15.6" x14ac:dyDescent="0.3">
      <c r="A82" s="2"/>
      <c r="B82" s="8"/>
      <c r="C82" s="25" t="s">
        <v>53</v>
      </c>
      <c r="D82" s="8"/>
      <c r="E82" s="2"/>
      <c r="F82" s="2"/>
      <c r="G82" s="2"/>
      <c r="H82" s="2"/>
      <c r="I82" s="2"/>
      <c r="J82" s="3"/>
      <c r="K82" s="3"/>
    </row>
    <row r="83" spans="1:11" ht="6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3"/>
      <c r="K83" s="3"/>
    </row>
    <row r="84" spans="1:11" ht="13.8" x14ac:dyDescent="0.25">
      <c r="A84" s="2"/>
      <c r="B84" s="2"/>
      <c r="C84" s="28"/>
      <c r="D84" s="28"/>
      <c r="E84" s="28"/>
      <c r="F84" s="28"/>
      <c r="G84" s="28"/>
      <c r="H84" s="2"/>
      <c r="I84" s="2"/>
      <c r="J84" s="3"/>
      <c r="K84" s="3"/>
    </row>
    <row r="85" spans="1:11" ht="13.8" x14ac:dyDescent="0.25">
      <c r="A85" s="2"/>
      <c r="B85" s="2"/>
      <c r="C85" s="29" t="s">
        <v>54</v>
      </c>
      <c r="D85" s="29"/>
      <c r="E85" s="29"/>
      <c r="F85" s="29"/>
      <c r="G85" s="29"/>
      <c r="H85" s="2"/>
      <c r="I85" s="2"/>
      <c r="J85" s="3"/>
      <c r="K85" s="3"/>
    </row>
    <row r="86" spans="1:11" ht="16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3"/>
      <c r="K86" s="3"/>
    </row>
    <row r="87" spans="1:11" ht="13.8" x14ac:dyDescent="0.25">
      <c r="A87" s="2"/>
      <c r="B87" s="2"/>
      <c r="C87" s="30"/>
      <c r="D87" s="30"/>
      <c r="E87" s="30"/>
      <c r="F87" s="26" t="str">
        <f ca="1">", "&amp;TEXT(TODAY(),"dd.mm.yyyy.")</f>
        <v>, 24.03.2025.</v>
      </c>
      <c r="G87" s="2"/>
      <c r="H87" s="2"/>
      <c r="I87" s="2"/>
      <c r="J87" s="3"/>
      <c r="K87" s="3"/>
    </row>
    <row r="88" spans="1:11" ht="13.8" x14ac:dyDescent="0.25">
      <c r="A88" s="2"/>
      <c r="B88" s="2"/>
      <c r="C88" s="29" t="s">
        <v>55</v>
      </c>
      <c r="D88" s="29"/>
      <c r="E88" s="29"/>
      <c r="F88" s="29"/>
      <c r="G88" s="2"/>
      <c r="H88" s="2"/>
      <c r="I88" s="2"/>
      <c r="J88" s="3"/>
      <c r="K88" s="3"/>
    </row>
    <row r="89" spans="1:11" ht="13.8" x14ac:dyDescent="0.25">
      <c r="A89" s="2"/>
      <c r="B89" s="2"/>
      <c r="C89" s="2"/>
      <c r="D89" s="2"/>
      <c r="E89" s="2"/>
      <c r="F89" s="2"/>
      <c r="G89" s="2"/>
      <c r="H89" s="2"/>
      <c r="I89" s="2"/>
      <c r="J89" s="3"/>
      <c r="K89" s="3"/>
    </row>
    <row r="90" spans="1:11" ht="36.75" customHeight="1" x14ac:dyDescent="0.25">
      <c r="A90" s="2"/>
      <c r="B90" s="31" t="s">
        <v>56</v>
      </c>
      <c r="C90" s="31"/>
      <c r="D90" s="31"/>
      <c r="E90" s="31"/>
      <c r="F90" s="31"/>
      <c r="G90" s="31"/>
      <c r="H90" s="31"/>
      <c r="I90" s="2"/>
      <c r="J90" s="3"/>
      <c r="K90" s="3"/>
    </row>
    <row r="91" spans="1:11" ht="13.8" x14ac:dyDescent="0.25">
      <c r="A91" s="2"/>
      <c r="B91" s="2"/>
      <c r="C91" s="2"/>
      <c r="D91" s="2"/>
      <c r="E91" s="2"/>
      <c r="F91" s="2"/>
      <c r="G91" s="2"/>
      <c r="H91" s="2"/>
      <c r="I91" s="2"/>
      <c r="J91" s="3"/>
      <c r="K91" s="3"/>
    </row>
  </sheetData>
  <sheetProtection selectLockedCells="1"/>
  <mergeCells count="67">
    <mergeCell ref="C13:E13"/>
    <mergeCell ref="F13:H13"/>
    <mergeCell ref="G1:H1"/>
    <mergeCell ref="B2:H2"/>
    <mergeCell ref="B3:H3"/>
    <mergeCell ref="C12:E12"/>
    <mergeCell ref="F12:H12"/>
    <mergeCell ref="B24:E24"/>
    <mergeCell ref="C14:E14"/>
    <mergeCell ref="F14:H14"/>
    <mergeCell ref="C15:E15"/>
    <mergeCell ref="F15:H15"/>
    <mergeCell ref="C16:E16"/>
    <mergeCell ref="F16:H16"/>
    <mergeCell ref="C17:E17"/>
    <mergeCell ref="F17:H17"/>
    <mergeCell ref="C18:E18"/>
    <mergeCell ref="F18:H18"/>
    <mergeCell ref="B23:E23"/>
    <mergeCell ref="B39:E39"/>
    <mergeCell ref="B25:E25"/>
    <mergeCell ref="B26:E26"/>
    <mergeCell ref="B27:E27"/>
    <mergeCell ref="B28:E28"/>
    <mergeCell ref="B32:E32"/>
    <mergeCell ref="B33:E33"/>
    <mergeCell ref="B34:E34"/>
    <mergeCell ref="B35:E35"/>
    <mergeCell ref="B36:E36"/>
    <mergeCell ref="B37:E37"/>
    <mergeCell ref="B38:E38"/>
    <mergeCell ref="B51:E51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66:E66"/>
    <mergeCell ref="B52:E52"/>
    <mergeCell ref="B53:E53"/>
    <mergeCell ref="B54:E54"/>
    <mergeCell ref="B55:E55"/>
    <mergeCell ref="B56:E56"/>
    <mergeCell ref="B57:E57"/>
    <mergeCell ref="B58:E58"/>
    <mergeCell ref="B62:E62"/>
    <mergeCell ref="B63:E63"/>
    <mergeCell ref="B64:E64"/>
    <mergeCell ref="B65:E65"/>
    <mergeCell ref="B90:H90"/>
    <mergeCell ref="B67:E67"/>
    <mergeCell ref="B68:E68"/>
    <mergeCell ref="B69:E69"/>
    <mergeCell ref="B70:E70"/>
    <mergeCell ref="B71:E71"/>
    <mergeCell ref="B72:E72"/>
    <mergeCell ref="B73:H73"/>
    <mergeCell ref="C84:G84"/>
    <mergeCell ref="C85:G85"/>
    <mergeCell ref="C87:E87"/>
    <mergeCell ref="C88:F88"/>
  </mergeCells>
  <conditionalFormatting sqref="G25:H28 G34:H35 G39:H39 G43:H43 G47:H47 G51:H51 G55:H55 G64:G65 G69">
    <cfRule type="cellIs" dxfId="0" priority="1" operator="equal">
      <formula>0</formula>
    </cfRule>
  </conditionalFormatting>
  <dataValidations count="1">
    <dataValidation type="decimal" operator="greaterThanOrEqual" allowBlank="1" showInputMessage="1" showErrorMessage="1" errorTitle="Ievadiet decimālskaitli!" error="Realizācijas apjomam jābūt pozitīvam decimālskaitlim!_x000a_Pamēģiniet dedimālskaitļos punkta vietā lietot komatu vai otrādi._x000a_Skaitļi jāievada bez atstarpēm." sqref="G64:G72 G34:H58 G25:H28" xr:uid="{5FAEFF23-CC14-445A-908A-DA6612C8C65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blackAndWhite="1" r:id="rId1"/>
  <headerFooter>
    <oddFooter>&amp;C&amp;K01+023&amp;P no &amp;N</oddFooter>
  </headerFooter>
  <rowBreaks count="1" manualBreakCount="1">
    <brk id="42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281940</xdr:colOff>
                    <xdr:row>76</xdr:row>
                    <xdr:rowOff>0</xdr:rowOff>
                  </from>
                  <to>
                    <xdr:col>4</xdr:col>
                    <xdr:colOff>152400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281940</xdr:colOff>
                    <xdr:row>77</xdr:row>
                    <xdr:rowOff>76200</xdr:rowOff>
                  </from>
                  <to>
                    <xdr:col>4</xdr:col>
                    <xdr:colOff>152400</xdr:colOff>
                    <xdr:row>78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Razotaju veidlapa</vt:lpstr>
      <vt:lpstr>'Razotaju veidlapa'!Print_Area</vt:lpstr>
      <vt:lpstr>'Razotaju veidlapa'!Print_Titles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Dūce</dc:creator>
  <cp:lastModifiedBy>Linda Dūce</cp:lastModifiedBy>
  <dcterms:created xsi:type="dcterms:W3CDTF">2025-03-24T09:50:21Z</dcterms:created>
  <dcterms:modified xsi:type="dcterms:W3CDTF">2025-03-24T10:32:11Z</dcterms:modified>
</cp:coreProperties>
</file>