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X:\ZIIN\MAUS\2020 gada dati\Ražotāji\"/>
    </mc:Choice>
  </mc:AlternateContent>
  <xr:revisionPtr revIDLastSave="0" documentId="13_ncr:1_{ED416B48-CE81-4082-97F2-4CE32E58AABB}" xr6:coauthVersionLast="45" xr6:coauthVersionMax="45" xr10:uidLastSave="{00000000-0000-0000-0000-000000000000}"/>
  <bookViews>
    <workbookView xWindow="1770" yWindow="1770" windowWidth="16680" windowHeight="11250" xr2:uid="{00000000-000D-0000-FFFF-FFFF00000000}"/>
  </bookViews>
  <sheets>
    <sheet name="Veidlapa_Ražotāju" sheetId="4" r:id="rId1"/>
    <sheet name="Aprekini" sheetId="5" state="veryHidden" r:id="rId2"/>
  </sheets>
  <externalReferences>
    <externalReference r:id="rId3"/>
  </externalReferences>
  <definedNames>
    <definedName name="_xlnm._FilterDatabase" localSheetId="1" hidden="1">Aprekini!$D$3:$D$884</definedName>
    <definedName name="_xlnm._FilterDatabase" localSheetId="0" hidden="1">Veidlapa_Ražotāju!$O$6:$O$35</definedName>
    <definedName name="Klienti">[1]!Table3[#Data]</definedName>
    <definedName name="_xlnm.Print_Area" localSheetId="0">Veidlapa_Ražotāju!$A$1:$I$91</definedName>
    <definedName name="_xlnm.Print_Titles" localSheetId="0">Veidlapa_Ražotāju!$32:$33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5" i="4" l="1"/>
  <c r="G69" i="4"/>
  <c r="G35" i="4"/>
  <c r="G39" i="4"/>
  <c r="G43" i="4"/>
  <c r="G47" i="4"/>
  <c r="G51" i="4"/>
  <c r="G55" i="4"/>
  <c r="H35" i="4"/>
  <c r="H39" i="4"/>
  <c r="H43" i="4"/>
  <c r="H47" i="4"/>
  <c r="H51" i="4"/>
  <c r="H55" i="4"/>
  <c r="F77" i="4"/>
  <c r="B7" i="5" a="1"/>
  <c r="B4" i="5"/>
  <c r="B7" i="5" l="1"/>
  <c r="B13" i="5"/>
  <c r="G34" i="4"/>
  <c r="H27" i="4" s="1"/>
  <c r="H34" i="4"/>
  <c r="G64" i="4"/>
  <c r="B10" i="5" a="1"/>
  <c r="H28" i="4" l="1"/>
  <c r="G27" i="4"/>
  <c r="G28" i="4"/>
  <c r="B10" i="5"/>
  <c r="B16" i="5" s="1"/>
  <c r="H25" i="4" l="1"/>
  <c r="G25" i="4"/>
  <c r="H19" i="4"/>
  <c r="B2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Author</author>
    <author>Andis Seilis</author>
  </authors>
  <commentList>
    <comment ref="G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PHARM_OWNER_NAME</t>
        </r>
      </text>
    </comment>
    <comment ref="I3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LPO_NAME</t>
        </r>
      </text>
    </comment>
    <comment ref="J3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ADDRESS</t>
        </r>
      </text>
    </comment>
    <comment ref="K3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QLF_PERSON</t>
        </r>
      </text>
    </comment>
    <comment ref="B7" authorId="1" shapeId="0" xr:uid="{00000000-0006-0000-0100-00000500000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Array (CSE): pirmā cipara pozīcija
</t>
        </r>
      </text>
    </comment>
    <comment ref="B10" authorId="1" shapeId="0" xr:uid="{00000000-0006-0000-0100-00000600000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Array (CSE): atrod pirmā necipara pozīciju virknē</t>
        </r>
      </text>
    </comment>
    <comment ref="B13" authorId="2" shapeId="0" xr:uid="{00000000-0006-0000-0100-000007000000}">
      <text>
        <r>
          <rPr>
            <b/>
            <sz val="9"/>
            <color indexed="81"/>
            <rFont val="Tahoma"/>
            <family val="2"/>
          </rPr>
          <t>Andis Seilis:</t>
        </r>
        <r>
          <rPr>
            <sz val="9"/>
            <color indexed="81"/>
            <rFont val="Tahoma"/>
            <family val="2"/>
          </rPr>
          <t xml:space="preserve">
jāpoieliek "a", lai neuztver kā datumus dažas vērtības</t>
        </r>
      </text>
    </comment>
    <comment ref="B16" authorId="1" shapeId="0" xr:uid="{00000000-0006-0000-0100-00000800000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Jāpieliek "xx", lai nemeklē pēc tukšuma, jo tad atradīs pirmo vērtību, kas ir tabulā.</t>
        </r>
      </text>
    </comment>
    <comment ref="B19" authorId="1" shapeId="0" xr:uid="{00000000-0006-0000-0100-000009000000}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šo var dzēst, šīs formulas jāliek veidlapas laukos, lai aizpildās automātiski.</t>
        </r>
      </text>
    </comment>
    <comment ref="G38" authorId="0" shapeId="0" xr:uid="{00000000-0006-0000-0100-00000A000000}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PHARM_OWNER_NAME</t>
        </r>
      </text>
    </comment>
    <comment ref="I38" authorId="0" shapeId="0" xr:uid="{00000000-0006-0000-0100-00000B000000}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LPO_NAME</t>
        </r>
      </text>
    </comment>
    <comment ref="J38" authorId="0" shapeId="0" xr:uid="{00000000-0006-0000-0100-00000C000000}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ADDRESS</t>
        </r>
      </text>
    </comment>
    <comment ref="K38" authorId="0" shapeId="0" xr:uid="{00000000-0006-0000-0100-00000D000000}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QLF_PERSON</t>
        </r>
      </text>
    </comment>
  </commentList>
</comments>
</file>

<file path=xl/sharedStrings.xml><?xml version="1.0" encoding="utf-8"?>
<sst xmlns="http://schemas.openxmlformats.org/spreadsheetml/2006/main" count="557" uniqueCount="455">
  <si>
    <t>Rādītāja nosaukums</t>
  </si>
  <si>
    <t>Rindas kods</t>
  </si>
  <si>
    <t>A</t>
  </si>
  <si>
    <t>B</t>
  </si>
  <si>
    <t>pārējās preces</t>
  </si>
  <si>
    <t>2. Realizācijas apgrozījums</t>
  </si>
  <si>
    <t>1.1.</t>
  </si>
  <si>
    <t>komersanta nosaukums</t>
  </si>
  <si>
    <t>1.2.</t>
  </si>
  <si>
    <t>saimnieciskās darbības veicēja vārds, uzvārds un  reģistrācijas kods Valsts ieņēmumu dienestā</t>
  </si>
  <si>
    <t>1.3.</t>
  </si>
  <si>
    <t>reģistrācijas numurs komercreģistrā (neattiecas uz saimnieciskās darbības veicēju)</t>
  </si>
  <si>
    <t>1.5.</t>
  </si>
  <si>
    <t>1.7.</t>
  </si>
  <si>
    <t>tālrunis</t>
  </si>
  <si>
    <t>e-pasta adrese</t>
  </si>
  <si>
    <t>1. Informācija par iesniedzēju</t>
  </si>
  <si>
    <t>Zāļu valsts aģentūrai</t>
  </si>
  <si>
    <t>(vārds, uzvārds, paraksts*)</t>
  </si>
  <si>
    <t>(paraksta persona, kurai ir komersanta pārstāvības tiesības)</t>
  </si>
  <si>
    <t>(vieta, datums )</t>
  </si>
  <si>
    <t>*Piezīme. Dokumenta rekvizītus „Paraksts” un „Datums” neaizpilda, ja elektroniskais dokuments ir noformēts atbilstoši elektronisko dokumentu noformēšanai normatīvajos aktos noteiktajām prasībām.</t>
  </si>
  <si>
    <t>Pārskata periods:</t>
  </si>
  <si>
    <t>gads</t>
  </si>
  <si>
    <t>lietotāja ievadītais lic. nr.:</t>
  </si>
  <si>
    <t>pirmā cipara pozīcija (CSE):</t>
  </si>
  <si>
    <t>pirmā necipara pozīcija (CSE):</t>
  </si>
  <si>
    <t>virkne sākot no pirmā cipara:</t>
  </si>
  <si>
    <t>Ulbrokas iela 23, Rīga, LV-1021, Latvija</t>
  </si>
  <si>
    <t>Mūkusalas iela 41B, Rīga, LV-1004, Latvija</t>
  </si>
  <si>
    <t>Gardenes iela 13, Rīga, LV-1002, Latvija</t>
  </si>
  <si>
    <t>www.rnmc.lv</t>
  </si>
  <si>
    <t>info@rnmc.lv</t>
  </si>
  <si>
    <t>www.homeopatiskaaptieka.lv</t>
  </si>
  <si>
    <t>Ozolu iela 10, Rīga, LV-1005, Latvija</t>
  </si>
  <si>
    <t>magnum@magnum.lv</t>
  </si>
  <si>
    <t>Dzelzavas iela 120M, Rīga, LV-1021, Latvija</t>
  </si>
  <si>
    <t>meklē aptieku, kuram lic. nr. atbilst pirmā nepārtrauktā ciparu virkne:</t>
  </si>
  <si>
    <t>izvilkta pirmā nepārtrauktā ciparu virkne:</t>
  </si>
  <si>
    <t>Sabiedrība ar ierobežotu atbildību "Nukleārās medicīnas centrs"</t>
  </si>
  <si>
    <t>Sabiedrība ar ierobežotu atbildību “HOMEOPĀTIJA”</t>
  </si>
  <si>
    <t>RegNum</t>
  </si>
  <si>
    <t>lietotāja atzīme vai piekrīt publiskoš.:</t>
  </si>
  <si>
    <t>Lic nr ar vers</t>
  </si>
  <si>
    <t>Lic nr. bez burt</t>
  </si>
  <si>
    <t>PĀRSKATS PAR ZĀĻU RAŽOTĀJA DARBĪBU</t>
  </si>
  <si>
    <t>Iesniedz zāļu ražotāji</t>
  </si>
  <si>
    <t>1.4.</t>
  </si>
  <si>
    <t>1.6.</t>
  </si>
  <si>
    <t>ražošanas uzņēmuma nosaukums</t>
  </si>
  <si>
    <t>licences numurs zāļu vai pētāmo zāļu ražošanai vai importēšanai no trešajām valstīm</t>
  </si>
  <si>
    <r>
      <t xml:space="preserve">Kopējais preču apgrozījums
</t>
    </r>
    <r>
      <rPr>
        <sz val="11"/>
        <color theme="1"/>
        <rFont val="Times New Roman"/>
        <family val="1"/>
        <charset val="186"/>
      </rPr>
      <t>(200 = 210 + 220 + 230),
tai skaitā pa preču grupām:</t>
    </r>
  </si>
  <si>
    <t>aktīvās un citas vielas</t>
  </si>
  <si>
    <t>medikamenti</t>
  </si>
  <si>
    <t>3. Realizēts Latvijas Republikā</t>
  </si>
  <si>
    <r>
      <t xml:space="preserve">Kopējā summa bez PVN </t>
    </r>
    <r>
      <rPr>
        <i/>
        <sz val="11"/>
        <color theme="1"/>
        <rFont val="Times New Roman"/>
        <family val="1"/>
        <charset val="186"/>
      </rPr>
      <t>(euro)</t>
    </r>
  </si>
  <si>
    <r>
      <t xml:space="preserve">PVN </t>
    </r>
    <r>
      <rPr>
        <i/>
        <sz val="11"/>
        <color theme="1"/>
        <rFont val="Times New Roman"/>
        <family val="1"/>
        <charset val="186"/>
      </rPr>
      <t>(euro)</t>
    </r>
  </si>
  <si>
    <r>
      <rPr>
        <b/>
        <sz val="11"/>
        <color theme="1"/>
        <rFont val="Times New Roman"/>
        <family val="1"/>
        <charset val="186"/>
      </rPr>
      <t>aptiekām</t>
    </r>
    <r>
      <rPr>
        <sz val="11"/>
        <color theme="1"/>
        <rFont val="Times New Roman"/>
        <family val="1"/>
        <charset val="186"/>
      </rPr>
      <t xml:space="preserve"> (vispārēja tipa)
</t>
    </r>
    <r>
      <rPr>
        <sz val="10"/>
        <color theme="1"/>
        <rFont val="Times New Roman"/>
        <family val="1"/>
        <charset val="186"/>
      </rPr>
      <t>(310 = 311 + 312 + 313),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</si>
  <si>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ārstniecības iestādēm </t>
    </r>
    <r>
      <rPr>
        <sz val="11"/>
        <color theme="1"/>
        <rFont val="Times New Roman"/>
        <family val="1"/>
        <charset val="186"/>
      </rPr>
      <t xml:space="preserve">(slēgta tipa aptiekām)
</t>
    </r>
    <r>
      <rPr>
        <sz val="10"/>
        <color theme="1"/>
        <rFont val="Times New Roman"/>
        <family val="1"/>
        <charset val="186"/>
      </rPr>
      <t>(320 = 321 +322 + 323),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</si>
  <si>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zāļu lieltirgotavām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(330 = 331 + 332 + 333),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</si>
  <si>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veterinārmedicīniskās prakses iestādēm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(340 = 341 + 342 + 343),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</si>
  <si>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citiem zāļu ražotājiem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(350 = 351 + 352 + 353),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</si>
  <si>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 varianti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(360 = 361 + 362+  363),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</si>
  <si>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t>4. Realizēts ārpus Latvijas Republikas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</si>
  <si>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(400 = 410 + 420),</t>
    </r>
    <r>
      <rPr>
        <sz val="11"/>
        <color theme="1"/>
        <rFont val="Times New Roman"/>
        <family val="1"/>
        <charset val="186"/>
      </rPr>
      <t xml:space="preserve">
tai skaitā uz:</t>
    </r>
  </si>
  <si>
    <r>
      <rPr>
        <b/>
        <sz val="11"/>
        <color theme="1"/>
        <rFont val="Times New Roman"/>
        <family val="1"/>
        <charset val="186"/>
      </rPr>
      <t>EEZ valstīm</t>
    </r>
    <r>
      <rPr>
        <b/>
        <vertAlign val="superscript"/>
        <sz val="11"/>
        <color theme="1"/>
        <rFont val="Times New Roman"/>
        <family val="1"/>
        <charset val="186"/>
      </rPr>
      <t>1</t>
    </r>
    <r>
      <rPr>
        <sz val="11"/>
        <color theme="1"/>
        <rFont val="Times New Roman"/>
        <family val="1"/>
        <charset val="186"/>
      </rPr>
      <t>,
tai skaitā pa preču grupām:</t>
    </r>
  </si>
  <si>
    <r>
      <rPr>
        <b/>
        <sz val="11"/>
        <color theme="1"/>
        <rFont val="Times New Roman"/>
        <family val="1"/>
        <charset val="186"/>
      </rPr>
      <t>trešajām valstīm</t>
    </r>
    <r>
      <rPr>
        <b/>
        <vertAlign val="superscript"/>
        <sz val="11"/>
        <color theme="1"/>
        <rFont val="Times New Roman"/>
        <family val="1"/>
        <charset val="186"/>
      </rPr>
      <t>2</t>
    </r>
    <r>
      <rPr>
        <b/>
        <sz val="11"/>
        <color theme="1"/>
        <rFont val="Times New Roman"/>
        <family val="1"/>
        <charset val="186"/>
      </rPr>
      <t xml:space="preserve">,
</t>
    </r>
    <r>
      <rPr>
        <sz val="11"/>
        <color theme="1"/>
        <rFont val="Times New Roman"/>
        <family val="1"/>
        <charset val="186"/>
      </rPr>
      <t>tai skaitā pa preču grupām:</t>
    </r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</si>
  <si>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(300 = 310 + 320 + 330 + 340 + 350 + 360)</t>
    </r>
    <r>
      <rPr>
        <sz val="11"/>
        <color theme="1"/>
        <rFont val="Times New Roman"/>
        <family val="1"/>
        <charset val="186"/>
      </rPr>
      <t>, 
tai skaitā:</t>
    </r>
  </si>
  <si>
    <r>
      <rPr>
        <b/>
        <sz val="9"/>
        <color theme="1"/>
        <rFont val="Times New Roman"/>
        <family val="1"/>
        <charset val="186"/>
      </rPr>
      <t>Piezīmes</t>
    </r>
    <r>
      <rPr>
        <sz val="9"/>
        <color theme="1"/>
        <rFont val="Times New Roman"/>
        <family val="1"/>
        <charset val="186"/>
      </rPr>
      <t xml:space="preserve">
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EEZ valstis – Eiropas Savienības dalībvalstis, kā arī Islande, Lihtenšteina un Norvēģija.
</t>
    </r>
    <r>
      <rPr>
        <vertAlign val="superscript"/>
        <sz val="9"/>
        <color theme="1"/>
        <rFont val="Times New Roman"/>
        <family val="1"/>
        <charset val="186"/>
      </rPr>
      <t>2</t>
    </r>
    <r>
      <rPr>
        <sz val="9"/>
        <color theme="1"/>
        <rFont val="Times New Roman"/>
        <family val="1"/>
        <charset val="186"/>
      </rPr>
      <t xml:space="preserve"> Trešās valstis – valstis, kuras nav EEZ valstis.</t>
    </r>
  </si>
  <si>
    <t>Jā, piekrītu</t>
  </si>
  <si>
    <t>Nē, nepiekrītu</t>
  </si>
  <si>
    <t>5. Piekrītu sniegto datu publiskošanai:</t>
  </si>
  <si>
    <t>6. Apliecinu, ka visa norādītā informācija ir pilnīga un patiesa</t>
  </si>
  <si>
    <t>Komersants vai saimnieciskās darbības veicējs:</t>
  </si>
  <si>
    <t>Lic num nem dal "000"</t>
  </si>
  <si>
    <t>Lic num.</t>
  </si>
  <si>
    <t>Lielt nos.</t>
  </si>
  <si>
    <t>ADRESE</t>
  </si>
  <si>
    <t>telefons</t>
  </si>
  <si>
    <t>faks</t>
  </si>
  <si>
    <t>e-pasts</t>
  </si>
  <si>
    <t>majaslapa2</t>
  </si>
  <si>
    <t>035</t>
  </si>
  <si>
    <t>007</t>
  </si>
  <si>
    <t>050</t>
  </si>
  <si>
    <t>036</t>
  </si>
  <si>
    <t>046</t>
  </si>
  <si>
    <t>004</t>
  </si>
  <si>
    <t>002</t>
  </si>
  <si>
    <t>006</t>
  </si>
  <si>
    <t>001</t>
  </si>
  <si>
    <t>018</t>
  </si>
  <si>
    <t>003</t>
  </si>
  <si>
    <t>017</t>
  </si>
  <si>
    <t>014</t>
  </si>
  <si>
    <t>042</t>
  </si>
  <si>
    <t>005</t>
  </si>
  <si>
    <t>048</t>
  </si>
  <si>
    <t>041</t>
  </si>
  <si>
    <t>026</t>
  </si>
  <si>
    <t>019</t>
  </si>
  <si>
    <t>013</t>
  </si>
  <si>
    <t>015</t>
  </si>
  <si>
    <t>027</t>
  </si>
  <si>
    <t>030</t>
  </si>
  <si>
    <t>016</t>
  </si>
  <si>
    <t>021</t>
  </si>
  <si>
    <t>049</t>
  </si>
  <si>
    <t>033</t>
  </si>
  <si>
    <t>047</t>
  </si>
  <si>
    <t>034</t>
  </si>
  <si>
    <t>045</t>
  </si>
  <si>
    <t>051</t>
  </si>
  <si>
    <t>008</t>
  </si>
  <si>
    <t>028</t>
  </si>
  <si>
    <t>032</t>
  </si>
  <si>
    <t>R-50/1</t>
  </si>
  <si>
    <t>R-36/2</t>
  </si>
  <si>
    <t>R-46/2</t>
  </si>
  <si>
    <t>RPN-04/15</t>
  </si>
  <si>
    <t>AFV-02/5</t>
  </si>
  <si>
    <t>RPN-06/10</t>
  </si>
  <si>
    <t>AFV-01/4</t>
  </si>
  <si>
    <t>RP-18/13</t>
  </si>
  <si>
    <t>RPN-03/6</t>
  </si>
  <si>
    <t>AFV-03/2</t>
  </si>
  <si>
    <t>RPN-17/8</t>
  </si>
  <si>
    <t>RPN-14/7</t>
  </si>
  <si>
    <t>RP-42/8</t>
  </si>
  <si>
    <t>AFV-06/2</t>
  </si>
  <si>
    <t>AFV-05/1</t>
  </si>
  <si>
    <t>R-48/3</t>
  </si>
  <si>
    <t>R-41/6</t>
  </si>
  <si>
    <t>RP-26/7</t>
  </si>
  <si>
    <t>R-19/10</t>
  </si>
  <si>
    <t>R-13/2</t>
  </si>
  <si>
    <t>RP-15/8</t>
  </si>
  <si>
    <t>R-27/7</t>
  </si>
  <si>
    <t>R-30/7</t>
  </si>
  <si>
    <t>R-16/5</t>
  </si>
  <si>
    <t>RPN-21/8</t>
  </si>
  <si>
    <t>RP-49/1</t>
  </si>
  <si>
    <t>R-33/7</t>
  </si>
  <si>
    <t>R-47/3</t>
  </si>
  <si>
    <t>R-34/4</t>
  </si>
  <si>
    <t>R-45/5</t>
  </si>
  <si>
    <t>AFV-04/2</t>
  </si>
  <si>
    <t>RN-51/1</t>
  </si>
  <si>
    <t>RP-08/6</t>
  </si>
  <si>
    <t>RPN-35/7</t>
  </si>
  <si>
    <t>AFV-07/2</t>
  </si>
  <si>
    <t>R-28/11</t>
  </si>
  <si>
    <t>RP-32/5</t>
  </si>
  <si>
    <t>Razot ipasn nosauk</t>
  </si>
  <si>
    <t>Akciju sabiedrība “GRINDEKS” (Reģistrācijas numurs 40003034935)</t>
  </si>
  <si>
    <t>Akciju sabiedrība “Olainfarm” (Reģistrācijas numurs 40003007246)</t>
  </si>
  <si>
    <t>AS “RĪGAS FARMACEITISKĀ FABRIKA” (Reģistrācijas numurs 40003000765)</t>
  </si>
  <si>
    <t>Sabiedrība ar ierobežotu atbildību "LARIFĀNS" (Reģistrācijas numurs 40003365497)</t>
  </si>
  <si>
    <t>Sabiedrība ar ierobežotu atbildību "Latima" (Reģistrācijas numurs 40003056769)</t>
  </si>
  <si>
    <t>SIA "NORTHERN SYNTHESIS" (Reģistrācijas numurs 40003264804)</t>
  </si>
  <si>
    <t>SIA “RĪGAS REPRODUKCIJAS CENTRS” (Reģistrācijas numurs 40003258494)</t>
  </si>
  <si>
    <t>"Wellman Logistics" SIA zāļu ražošanas uzņēmums</t>
  </si>
  <si>
    <t>AGA SIA zāļu ražošanas uzņēmums</t>
  </si>
  <si>
    <t>Akciju sabiedrība “GRINDEKS” zāļu ražošanas uzņēmums</t>
  </si>
  <si>
    <t>Akciju sabiedrība “GRINDEKS” aktīvo farmaceitisko vielu (AFV) ražošana</t>
  </si>
  <si>
    <t>Akciju sabiedrība "Kalceks" zāļu ražošanas uzņēmums</t>
  </si>
  <si>
    <t xml:space="preserve">Akciju sabiedrība “Olainfarm” aktīvo farmaceitisko vielu (AFV) ražošana </t>
  </si>
  <si>
    <t>Akciju sabiedrība “Olainfarm” zāļu ražošanas uzņēmums</t>
  </si>
  <si>
    <t>AS "RECIPE PLUS" zāļu ražošanas uzņēmums</t>
  </si>
  <si>
    <t>AS “RĪGAS FARMACEITISKĀ FABRIKA” aktīvo farmaceitisko vielu (AFV) ražošana</t>
  </si>
  <si>
    <t>AS “RĪGAS FARMACEITISKĀ FABRIKA” zāļu ražošanas uzņēmums</t>
  </si>
  <si>
    <t>Sabiedrība ar ierobežotu atbildību “TAMRO” zāļu ražošanas uzņēmums</t>
  </si>
  <si>
    <t>Sabiedrība ar ierobežotu atbildību "ASTRA LOGISTIC Ltd." zāļu ražotājs</t>
  </si>
  <si>
    <t>Sabiedrība ar ierobežotu atbildību “LARIFĀNS” aktīvo farmaceitisko vielu (AFV) ražošana</t>
  </si>
  <si>
    <t>Sabiedrība ar ierobežotu atbildību "Latima" aktīvo farmaceitisko vielu (AFV) ražošana</t>
  </si>
  <si>
    <t>Sabiedrība ar ierobežotu atbildību "Nukleārās medicīnas centrs" zāļu ražošanas uzņēmums</t>
  </si>
  <si>
    <t>Sabiedrības ar ierobežotu atbildību "PHARMIDEA" zāļu ražošanas uzņēmums</t>
  </si>
  <si>
    <t>Sabiedrība ar ierobežotu atbildību "Roche Latvija" zāļu ražošanas uzņēmums</t>
  </si>
  <si>
    <t>Sabiedrība ar ierobežotu atbildību “BALTIJAS TERAPEITISKAIS SERVISS” zāļu ražošanas uzņēmums</t>
  </si>
  <si>
    <t>Sabiedrība ar ierobežotu atbildību “BRIZ” zāļu ražošanas uzņēmums</t>
  </si>
  <si>
    <t>Sabiedrība ar ierobežotu atbildību “ELPIS” zāļu ražošanas uzņēmums</t>
  </si>
  <si>
    <t>Sabiedrība ar ierobežotu atbildību “ELVIM” zāļu ražošanas uzņēmums</t>
  </si>
  <si>
    <t>Sabiedrība ar ierobežotu atbildību “HOMEOPĀTIJA” zāļu ražošanas uzņēmums</t>
  </si>
  <si>
    <t>Sabiedrība ar ierobežotu atbildību “LMP” zāļu ražošanas uzņēmums</t>
  </si>
  <si>
    <t>Sabiedrība ar ierobežotu atbildību “Nikapharm” zāļu ražošanas uzņēmums</t>
  </si>
  <si>
    <t>Sabiedrība ar ierobežotu atbildību farmaceitiskā firma “ANISS” zāļu ražošanas uzņēmums</t>
  </si>
  <si>
    <t>SIA "ABC Pharma" Zāļu ražošanas uzņēmums</t>
  </si>
  <si>
    <t>SIA "AG FARM BALTIC" zāļu ražošanas uzņēmums</t>
  </si>
  <si>
    <t>SIA "Ingen Pharma" zāļu ražošanas uzņēmums</t>
  </si>
  <si>
    <t>SIA "NORTHERN SYNTHESIS" aktīvo farmaceitisko vielu (AFV) ražošana</t>
  </si>
  <si>
    <t>SIA "Novartis Baltics" zāļu ražošanas uzņēmums</t>
  </si>
  <si>
    <t>SIA “JELGAVFARM” zāļu ražošanas uzņēmums</t>
  </si>
  <si>
    <t>SIA “ORIOLA RĪGA” zāļu ražošanas uzņēmums</t>
  </si>
  <si>
    <t>SIA “RĪGAS REPRODUKCIJAS CENTRS” aktīvo farmaceitisko vielu (AFV) ražošana</t>
  </si>
  <si>
    <t>SIA “SILVANOLS” zāļu ražošanas uzņēmums</t>
  </si>
  <si>
    <t>SIA “UNIFARMA” zāļu ražošanas uzņēmums</t>
  </si>
  <si>
    <t>50003997841</t>
  </si>
  <si>
    <t>40003068518</t>
  </si>
  <si>
    <t>40003034935</t>
  </si>
  <si>
    <t>40003059981</t>
  </si>
  <si>
    <t>40003007246</t>
  </si>
  <si>
    <t>40003234547</t>
  </si>
  <si>
    <t>40003000765</t>
  </si>
  <si>
    <t>40003133428</t>
  </si>
  <si>
    <t>40003640212</t>
  </si>
  <si>
    <t>40003365497</t>
  </si>
  <si>
    <t>40003056769</t>
  </si>
  <si>
    <t>50103459451</t>
  </si>
  <si>
    <t>40003791173</t>
  </si>
  <si>
    <t>40003731032</t>
  </si>
  <si>
    <t>40003174110</t>
  </si>
  <si>
    <t>50003027371</t>
  </si>
  <si>
    <t>40103114438</t>
  </si>
  <si>
    <t>40103040641</t>
  </si>
  <si>
    <t>50003294571</t>
  </si>
  <si>
    <t>40103046409</t>
  </si>
  <si>
    <t>40003060393</t>
  </si>
  <si>
    <t>40003347896</t>
  </si>
  <si>
    <t>40103098468</t>
  </si>
  <si>
    <t>40103731414</t>
  </si>
  <si>
    <t>50003883291</t>
  </si>
  <si>
    <t>40103366338</t>
  </si>
  <si>
    <t>40003264804</t>
  </si>
  <si>
    <t>40203071239</t>
  </si>
  <si>
    <t>41703004826</t>
  </si>
  <si>
    <t>50003199991</t>
  </si>
  <si>
    <t>40003258494</t>
  </si>
  <si>
    <t>40003233170</t>
  </si>
  <si>
    <t>40003472521</t>
  </si>
  <si>
    <t>Kvalific persona</t>
  </si>
  <si>
    <t>Zane Trenča</t>
  </si>
  <si>
    <t>Anda Mazure-Vitenberga</t>
  </si>
  <si>
    <t>Alvils Apse</t>
  </si>
  <si>
    <t>Dagmāra Āboltiņa</t>
  </si>
  <si>
    <t>Laima Dravniece</t>
  </si>
  <si>
    <t>Jeļena Ļebedeva</t>
  </si>
  <si>
    <t>Zinta Bartkeviča</t>
  </si>
  <si>
    <t>Ieva Sedleniece</t>
  </si>
  <si>
    <t>Jevgenijs Sujetovs</t>
  </si>
  <si>
    <t>Andrejs Gurejevs</t>
  </si>
  <si>
    <t>Jeļena Orlova</t>
  </si>
  <si>
    <t>Anda Ozoliņa</t>
  </si>
  <si>
    <t>Juris Doncu</t>
  </si>
  <si>
    <t>Linda Ruicēna</t>
  </si>
  <si>
    <t>Alise Meijere</t>
  </si>
  <si>
    <t>Jekaterina Račinska</t>
  </si>
  <si>
    <t>Aija Pukāne</t>
  </si>
  <si>
    <t>Roman Grosmajer</t>
  </si>
  <si>
    <t>Vita Ozoliņa</t>
  </si>
  <si>
    <t>Jeļena Furmane</t>
  </si>
  <si>
    <t>Ingrīda Inga Saukāne</t>
  </si>
  <si>
    <t>Vitalijs Kiseļovs</t>
  </si>
  <si>
    <t>Ņina Aršaņica</t>
  </si>
  <si>
    <t>Krasta iela 3 k-1, Salaspils, Salaspils nov., LV-2169, Latvija</t>
  </si>
  <si>
    <t>Cempu iela 9, Valmiera, LV-4210, Latvija</t>
  </si>
  <si>
    <t>Putnu iela 2, Zaķumuiža, Ropažu nov., LV-2133, Latvija</t>
  </si>
  <si>
    <t>Krustpils iela 53, Krustpils iela 71A, Rīga, LV-1057, Latvija</t>
  </si>
  <si>
    <t>Krustpils iela 53,Rīga/ Krustpils iela 71A, Rīga, LV-1057, Latvija</t>
  </si>
  <si>
    <t>Krustpils iela 53, Rīga, LV-1057, Latvija</t>
  </si>
  <si>
    <t>Rūpnīcu iela -5, Olaine, Olaines nov., LV-2114, Latvija</t>
  </si>
  <si>
    <t>Rūpnīcu iela 5, Olaine, Olaines nov., LV-2114, Latvija</t>
  </si>
  <si>
    <t>Mūkusalas iela 41B-, Rīga, LV-1004, Latvija</t>
  </si>
  <si>
    <t>Noliktavu iela 5, Dreiliņi, -, Stopiņu nov., LV-2130, Latvija</t>
  </si>
  <si>
    <t>Ziemeļu iela 4, Lidosta "Rīga", Mārupes nov., LV-2167, Latvija</t>
  </si>
  <si>
    <t>Kurbada iela 2B, Rīga, LV-1009, Latvija</t>
  </si>
  <si>
    <t>Rātsupītes iela 7, Rīga, LV-1067, Latvija</t>
  </si>
  <si>
    <t>Rūpnīcu iela 4, Olaine, Olaines nov., LV-2114, Latvija</t>
  </si>
  <si>
    <t>Kleistu iela 24, Rīga/Noliktavas iela 5, Dreiliņi, -, Stopiņu pag., Stopiņu nov., LV-1067, Latvija</t>
  </si>
  <si>
    <t>Sēlpils iela 6, Rīga,LV-1007/ Viestura iela 5, Daugavpils, LV-5405, Latvija</t>
  </si>
  <si>
    <t>Rasas iela 5, Rīga, LV-1057, Latvija</t>
  </si>
  <si>
    <t>Rāmuļu iela 11, Rīga, LV-1005, Latvija</t>
  </si>
  <si>
    <t>Kurzemes prospekts 3G, Rīga, LV-1067, Latvija</t>
  </si>
  <si>
    <t>Uriekstes iela 1C, Rīga, LV-1005, Latvija</t>
  </si>
  <si>
    <t>Vietalvas iela 1, Rīga, LV-1009, Latvija</t>
  </si>
  <si>
    <t>Ulbrokas iela 19A, Rīga, LV-1021, Latvija</t>
  </si>
  <si>
    <t>Ojāra Vācieša iela- 13, Rīga, LV-1004, Latvija</t>
  </si>
  <si>
    <t>Kārļa Ulmaņa gatve119, Mārupe, Mārupes nov., LV-2167, Latvija</t>
  </si>
  <si>
    <t>Ģertrūdes iela 15/17, Kalna iela 23, Rīga, LV-1003, Latvija</t>
  </si>
  <si>
    <t>Gustava Zemgala gatve 76, Rīga, LV-1039, Latvija</t>
  </si>
  <si>
    <t>Zemgales prospekts 3A, Jelgava, LV-3001, Latvija</t>
  </si>
  <si>
    <t>Klusā iela 11, Rīga, LV-1013, Latvija</t>
  </si>
  <si>
    <t>Kurbada iela 2A, Rīga, LV-1019, Latvija</t>
  </si>
  <si>
    <t>Vangažu iela 23, Rīga, LV-1024, Latvija</t>
  </si>
  <si>
    <t>ADRESE2</t>
  </si>
  <si>
    <t>t. 26181838</t>
  </si>
  <si>
    <t>t. 67023916</t>
  </si>
  <si>
    <t>t. 67023900</t>
  </si>
  <si>
    <t>t. 67083205</t>
  </si>
  <si>
    <t>t. 67083320</t>
  </si>
  <si>
    <t>t. 67013701</t>
  </si>
  <si>
    <t>t. 67815842</t>
  </si>
  <si>
    <t>t. 67355550</t>
  </si>
  <si>
    <t>t. 67067800</t>
  </si>
  <si>
    <t>t. 67969360</t>
  </si>
  <si>
    <t>t. 67427462, 29209659</t>
  </si>
  <si>
    <t>t. 29839806</t>
  </si>
  <si>
    <t>t. 67806350, 67280365</t>
  </si>
  <si>
    <t>t. 67069889</t>
  </si>
  <si>
    <t>t. 67039831</t>
  </si>
  <si>
    <t>t. 67450905</t>
  </si>
  <si>
    <t>t. 67256140</t>
  </si>
  <si>
    <t>t. 67381170</t>
  </si>
  <si>
    <t>t. 67808450, 67808432</t>
  </si>
  <si>
    <t>t. 20025273</t>
  </si>
  <si>
    <t>t. 67040788</t>
  </si>
  <si>
    <t>t. 67718700</t>
  </si>
  <si>
    <t>t. 67013749</t>
  </si>
  <si>
    <t>t. 67242233, 29242244</t>
  </si>
  <si>
    <t>t. 67805100</t>
  </si>
  <si>
    <t>t. 67470255</t>
  </si>
  <si>
    <t>t. 67889534</t>
  </si>
  <si>
    <t>t. 67270124</t>
  </si>
  <si>
    <t>t. 66100539</t>
  </si>
  <si>
    <t>t. 63022243</t>
  </si>
  <si>
    <t>t. 67802450</t>
  </si>
  <si>
    <t>t. 67374438</t>
  </si>
  <si>
    <t>t. 67142829</t>
  </si>
  <si>
    <t>t. 67514388</t>
  </si>
  <si>
    <t xml:space="preserve"> f. 67083505</t>
  </si>
  <si>
    <t xml:space="preserve"> f. 67013777</t>
  </si>
  <si>
    <t xml:space="preserve"> f. 67391790</t>
  </si>
  <si>
    <t xml:space="preserve"> f. 67427462</t>
  </si>
  <si>
    <t xml:space="preserve"> f. 63081490</t>
  </si>
  <si>
    <t xml:space="preserve"> f. 67272602</t>
  </si>
  <si>
    <t xml:space="preserve"> f. 67385411</t>
  </si>
  <si>
    <t xml:space="preserve">  grindeks@grindeks.lv</t>
  </si>
  <si>
    <t xml:space="preserve">  olainfarm@olainfarm.lv</t>
  </si>
  <si>
    <t xml:space="preserve">  rff@rff.lv</t>
  </si>
  <si>
    <t xml:space="preserve"> f. 67427462 info@larifans.lv</t>
  </si>
  <si>
    <t xml:space="preserve">  rigvir@rigvir.lv</t>
  </si>
  <si>
    <t xml:space="preserve">  info@northernsynthesis.eu</t>
  </si>
  <si>
    <t xml:space="preserve">  rrc@rrc.lv</t>
  </si>
  <si>
    <t xml:space="preserve"> www.grindeks.lv</t>
  </si>
  <si>
    <t xml:space="preserve"> www.olainfarm.lv</t>
  </si>
  <si>
    <t xml:space="preserve"> www.rff.lv</t>
  </si>
  <si>
    <t xml:space="preserve"> www.lariphan.eu</t>
  </si>
  <si>
    <t xml:space="preserve"> www.latima.lv</t>
  </si>
  <si>
    <t xml:space="preserve"> www.northernsynthesis.eu</t>
  </si>
  <si>
    <t xml:space="preserve"> www.rrc.lv</t>
  </si>
  <si>
    <t>aktīvo vielu ražotāji</t>
  </si>
  <si>
    <t>Artūrs Svarinskis</t>
  </si>
  <si>
    <t>Sabiedrība ar ierobežotu atbildību “MAGNUM MEDICAL” zāļu ražošanas uzņēmums</t>
  </si>
  <si>
    <t>f. 67815844</t>
  </si>
  <si>
    <t>info@recipe.lv</t>
  </si>
  <si>
    <t>www.recipe.lv</t>
  </si>
  <si>
    <t>f. 67083205</t>
  </si>
  <si>
    <t>www.grindeks.lv</t>
  </si>
  <si>
    <t>f. 67083343</t>
  </si>
  <si>
    <t>kalceks@grindeks.lv</t>
  </si>
  <si>
    <t>www.kalceks.lv</t>
  </si>
  <si>
    <t>f. 63027137</t>
  </si>
  <si>
    <t>jelgavfarm@apollo.lv</t>
  </si>
  <si>
    <t>www.jelgavfarm.lv</t>
  </si>
  <si>
    <t>f. 67256137, 67256188</t>
  </si>
  <si>
    <t>www.briz.lv</t>
  </si>
  <si>
    <t>f. 67409691</t>
  </si>
  <si>
    <t>info.lv@tamrobaltics.com</t>
  </si>
  <si>
    <t>www.tamrobaltics.com</t>
  </si>
  <si>
    <t>f. 67517699</t>
  </si>
  <si>
    <t>provisor@elpis.lv</t>
  </si>
  <si>
    <t>www.elpis.lv</t>
  </si>
  <si>
    <t>f. 67040787</t>
  </si>
  <si>
    <t>info@lmp.lv</t>
  </si>
  <si>
    <t>www.lmp.lv</t>
  </si>
  <si>
    <t>f. 67391790</t>
  </si>
  <si>
    <t>rff@rff.lv</t>
  </si>
  <si>
    <t>www.rff.lv</t>
  </si>
  <si>
    <t>f. 67013777</t>
  </si>
  <si>
    <t>olainfarm@olainfarm.lv</t>
  </si>
  <si>
    <t>www.olainfarm.lv</t>
  </si>
  <si>
    <t>f. 67718780</t>
  </si>
  <si>
    <t>www.magnum.lv</t>
  </si>
  <si>
    <t>f. 67039833</t>
  </si>
  <si>
    <t>riga.info_latvia@roche.com</t>
  </si>
  <si>
    <t>www.roche.lv</t>
  </si>
  <si>
    <t>f. 67808451</t>
  </si>
  <si>
    <t>hg@elvim.lv</t>
  </si>
  <si>
    <t>www.elvim.lv</t>
  </si>
  <si>
    <t>f. 67142833</t>
  </si>
  <si>
    <t>info@silvanols.lv</t>
  </si>
  <si>
    <t>www.silvanols.lv</t>
  </si>
  <si>
    <t>f. 29371100</t>
  </si>
  <si>
    <t>andaozolina@inbox.lv</t>
  </si>
  <si>
    <t>f. 67383495</t>
  </si>
  <si>
    <t>info@unifarma.lv</t>
  </si>
  <si>
    <t>www.unifarma.lv</t>
  </si>
  <si>
    <t>f. 67114377</t>
  </si>
  <si>
    <t>info@aniss.lv</t>
  </si>
  <si>
    <t>www.aniss.lv</t>
  </si>
  <si>
    <t>f. 67429100</t>
  </si>
  <si>
    <t>ag.farm@inbox.lv</t>
  </si>
  <si>
    <t>www.agfarm.lv</t>
  </si>
  <si>
    <t>f. 67802460</t>
  </si>
  <si>
    <t>riga@oriola.com</t>
  </si>
  <si>
    <t>www.oriola.lv</t>
  </si>
  <si>
    <t>f. 67023901</t>
  </si>
  <si>
    <t>f. 67069848</t>
  </si>
  <si>
    <t>pharmidea@pharmidea.lv</t>
  </si>
  <si>
    <t>www.pharmidea.lv</t>
  </si>
  <si>
    <t>f. 67969361</t>
  </si>
  <si>
    <t>info@astralogisticltd.lv</t>
  </si>
  <si>
    <t>www.astralogisticltd.com</t>
  </si>
  <si>
    <t>f. 67889534</t>
  </si>
  <si>
    <t>info@ingenpharma.eu</t>
  </si>
  <si>
    <t>www.ingenpharma.lv</t>
  </si>
  <si>
    <t>f. 22308912</t>
  </si>
  <si>
    <t>f. 67805101</t>
  </si>
  <si>
    <t>info@abcpharma.lv</t>
  </si>
  <si>
    <t>www.abcpharma.lv</t>
  </si>
  <si>
    <t>f. 67806350, 67280365</t>
  </si>
  <si>
    <t>f. 67013922</t>
  </si>
  <si>
    <t>nikapharm@nikapharm.lv http:/</t>
  </si>
  <si>
    <t>www.nikapharm.lv</t>
  </si>
  <si>
    <t>f. 67869077</t>
  </si>
  <si>
    <t>pharma@wellman.lv</t>
  </si>
  <si>
    <t>www.wellman.lv</t>
  </si>
  <si>
    <t>f. 67887077</t>
  </si>
  <si>
    <t>info.latvia@novartis.com, qa.baltics@novartis.com</t>
  </si>
  <si>
    <t>www.novartis.lv</t>
  </si>
  <si>
    <t>AS "RECIPE PLUS"</t>
  </si>
  <si>
    <t>Akciju sabiedrība “GRINDEKS”</t>
  </si>
  <si>
    <t>Akciju sabiedrība “Kalceks”</t>
  </si>
  <si>
    <t>SIA “JELGAVFARM”</t>
  </si>
  <si>
    <t>Sabiedrība ar ierobežotu atbildību “BRIZ”</t>
  </si>
  <si>
    <t>Sabiedrība ar ierobežotu atbildību “TAMRO”</t>
  </si>
  <si>
    <t>Sabiedrība ar ierobežotu atbildību “ELPIS”</t>
  </si>
  <si>
    <t>Sabiedrība ar ierobežotu atbildību “LMP”</t>
  </si>
  <si>
    <t>AS “RĪGAS FARMACEITISKĀ FABRIKA”</t>
  </si>
  <si>
    <t>Akciju sabiedrība “Olainfarm”</t>
  </si>
  <si>
    <t>Sabiedrība ar ierobežotu atbildību “BALTIJAS TERAPEITISKAIS SERVISS”</t>
  </si>
  <si>
    <t>Sabiedrība ar ierobežotu atbildību “MAGNUM MEDICAL”</t>
  </si>
  <si>
    <t>Sabiedrība ar ierobežotu atbildību "Roche Latvija"</t>
  </si>
  <si>
    <t>Sabiedrība ar ierobežotu atbildību “ELVIM”</t>
  </si>
  <si>
    <t>SIA “SILVANOLS”</t>
  </si>
  <si>
    <t>SIA “UNIFARMA”</t>
  </si>
  <si>
    <t>Sabiedrība ar ierobežotu atbildību farmaceitiskā firma “ANISS”</t>
  </si>
  <si>
    <t>SIA "AG FARM BALTIC"</t>
  </si>
  <si>
    <t>SIA “ORIOLA RĪGA”</t>
  </si>
  <si>
    <t>AGA SIA</t>
  </si>
  <si>
    <t>Sabiedrība ar ierobežotu atbildību "PHARMIDEA"</t>
  </si>
  <si>
    <t>Sabiedrība ar ierobežotu atbildību "ASTRA LOGISTIC Ltd."</t>
  </si>
  <si>
    <t>SIA "Ingen Pharma"</t>
  </si>
  <si>
    <t>SIA "ABC Pharma"</t>
  </si>
  <si>
    <t>Sabiedrība ar ierobežotu atbildību “Nikapharm”</t>
  </si>
  <si>
    <t>Wellman Logistics SIA</t>
  </si>
  <si>
    <t>SIA "Novartis Baltics"</t>
  </si>
  <si>
    <t>Juris Bundulis</t>
  </si>
  <si>
    <t>Juris Hmeļņickis</t>
  </si>
  <si>
    <t>Jeļena Borcova</t>
  </si>
  <si>
    <t>Vitālijs Skrīvelis</t>
  </si>
  <si>
    <t>VALSTS STATISTIKAS PĀRSKATS</t>
  </si>
  <si>
    <t xml:space="preserve">līdz 1. februārim </t>
  </si>
  <si>
    <t>14. pielikums
Ministru kabineta
2018. gada 27. novembra
noteikumiem Nr. 720</t>
  </si>
  <si>
    <t xml:space="preserve">Dati apkopoti no 13 uzņēmumiem (nav iekļauti ražotāji, kuru vienīgā ražošanas darbība ir pārpakošana vai importēšana)    </t>
  </si>
  <si>
    <t xml:space="preserve">31 licencēts uzņēmums zāļu ražošanai vai importēšanai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</si>
</sst>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"/>
    <numFmt numFmtId="165" formatCode=";;;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0"/>
      <color theme="1"/>
      <name val="Arial"/>
      <family val="2"/>
      <charset val="186"/>
    </font>
    <font>
      <sz val="11"/>
      <color rgb="FFC0000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5" tint="-0.249977111117893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/>
        <bgColor theme="6"/>
      </patternFill>
    </fill>
  </fills>
  <borders count="1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/>
      <top/>
      <bottom style="thin">
        <color theme="7" tint="-0.24994659260841701"/>
      </bottom>
      <diagonal/>
    </border>
    <border>
      <left/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6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4" tint="0.39997558519241921"/>
      </bottom>
      <diagonal/>
    </border>
    <border>
      <left/>
      <right style="thin">
        <color theme="6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79">
    <xf numFmtId="0" fontId="0" fillId="0" borderId="0" xfId="0"/>
    <xf numFmtId="0" fontId="0" fillId="2" borderId="0" xfId="0" applyFill="1"/>
    <xf numFmtId="0" fontId="0" fillId="3" borderId="0" xfId="0" applyNumberFormat="1" applyFill="1"/>
    <xf numFmtId="0" fontId="0" fillId="4" borderId="0" xfId="0" applyFill="1"/>
    <xf numFmtId="0" fontId="11" fillId="0" borderId="1" xfId="0" applyFont="1" applyFill="1" applyBorder="1"/>
    <xf numFmtId="0" fontId="0" fillId="7" borderId="0" xfId="0" applyFill="1"/>
    <xf numFmtId="49" fontId="0" fillId="0" borderId="0" xfId="0" applyNumberFormat="1"/>
    <xf numFmtId="164" fontId="0" fillId="6" borderId="0" xfId="0" applyNumberFormat="1" applyFill="1"/>
    <xf numFmtId="0" fontId="2" fillId="8" borderId="0" xfId="0" applyFont="1" applyFill="1" applyProtection="1"/>
    <xf numFmtId="0" fontId="2" fillId="0" borderId="0" xfId="0" applyFont="1" applyProtection="1"/>
    <xf numFmtId="0" fontId="1" fillId="8" borderId="0" xfId="0" applyFont="1" applyFill="1" applyProtection="1"/>
    <xf numFmtId="0" fontId="1" fillId="8" borderId="0" xfId="0" applyFont="1" applyFill="1" applyAlignment="1" applyProtection="1">
      <alignment horizontal="right"/>
    </xf>
    <xf numFmtId="0" fontId="4" fillId="8" borderId="0" xfId="0" applyFont="1" applyFill="1" applyProtection="1"/>
    <xf numFmtId="0" fontId="4" fillId="8" borderId="0" xfId="0" applyFont="1" applyFill="1" applyAlignment="1" applyProtection="1">
      <alignment vertical="center"/>
    </xf>
    <xf numFmtId="0" fontId="14" fillId="8" borderId="2" xfId="0" applyFont="1" applyFill="1" applyBorder="1" applyAlignment="1" applyProtection="1">
      <alignment horizontal="left" vertical="center" indent="1"/>
    </xf>
    <xf numFmtId="0" fontId="2" fillId="0" borderId="0" xfId="0" applyFont="1" applyAlignment="1" applyProtection="1">
      <alignment vertical="center"/>
    </xf>
    <xf numFmtId="0" fontId="12" fillId="0" borderId="0" xfId="0" applyFont="1" applyProtection="1"/>
    <xf numFmtId="0" fontId="15" fillId="0" borderId="0" xfId="0" applyFont="1" applyProtection="1"/>
    <xf numFmtId="0" fontId="2" fillId="9" borderId="2" xfId="0" applyFont="1" applyFill="1" applyBorder="1" applyAlignment="1" applyProtection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 wrapText="1"/>
    </xf>
    <xf numFmtId="0" fontId="5" fillId="8" borderId="2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8" borderId="0" xfId="0" applyFont="1" applyFill="1" applyBorder="1" applyAlignment="1" applyProtection="1">
      <alignment horizontal="left" vertical="center" wrapText="1"/>
    </xf>
    <xf numFmtId="0" fontId="8" fillId="8" borderId="0" xfId="0" applyFont="1" applyFill="1" applyProtection="1"/>
    <xf numFmtId="0" fontId="2" fillId="8" borderId="0" xfId="0" applyFont="1" applyFill="1" applyAlignment="1" applyProtection="1">
      <alignment vertical="center"/>
    </xf>
    <xf numFmtId="0" fontId="1" fillId="8" borderId="0" xfId="0" applyFont="1" applyFill="1" applyAlignment="1" applyProtection="1"/>
    <xf numFmtId="43" fontId="2" fillId="8" borderId="2" xfId="1" applyFont="1" applyFill="1" applyBorder="1" applyAlignment="1" applyProtection="1">
      <alignment horizontal="right" vertical="center" wrapText="1"/>
      <protection hidden="1"/>
    </xf>
    <xf numFmtId="14" fontId="14" fillId="0" borderId="5" xfId="0" applyNumberFormat="1" applyFont="1" applyFill="1" applyBorder="1" applyAlignment="1" applyProtection="1">
      <alignment horizontal="right"/>
      <protection locked="0" hidden="1"/>
    </xf>
    <xf numFmtId="165" fontId="15" fillId="8" borderId="0" xfId="0" applyNumberFormat="1" applyFont="1" applyFill="1" applyAlignment="1" applyProtection="1">
      <alignment horizontal="right"/>
    </xf>
    <xf numFmtId="0" fontId="11" fillId="0" borderId="1" xfId="0" applyFont="1" applyBorder="1"/>
    <xf numFmtId="0" fontId="11" fillId="10" borderId="1" xfId="0" applyFont="1" applyFill="1" applyBorder="1"/>
    <xf numFmtId="0" fontId="21" fillId="11" borderId="10" xfId="0" applyFont="1" applyFill="1" applyBorder="1"/>
    <xf numFmtId="0" fontId="21" fillId="7" borderId="11" xfId="0" applyFont="1" applyFill="1" applyBorder="1"/>
    <xf numFmtId="0" fontId="21" fillId="11" borderId="11" xfId="0" applyFont="1" applyFill="1" applyBorder="1"/>
    <xf numFmtId="0" fontId="21" fillId="11" borderId="9" xfId="0" applyFont="1" applyFill="1" applyBorder="1"/>
    <xf numFmtId="0" fontId="11" fillId="10" borderId="12" xfId="0" applyFont="1" applyFill="1" applyBorder="1"/>
    <xf numFmtId="164" fontId="11" fillId="0" borderId="1" xfId="0" applyNumberFormat="1" applyFont="1" applyFill="1" applyBorder="1"/>
    <xf numFmtId="164" fontId="11" fillId="0" borderId="13" xfId="0" applyNumberFormat="1" applyFont="1" applyBorder="1"/>
    <xf numFmtId="164" fontId="11" fillId="10" borderId="13" xfId="0" applyNumberFormat="1" applyFont="1" applyFill="1" applyBorder="1"/>
    <xf numFmtId="49" fontId="11" fillId="10" borderId="8" xfId="0" applyNumberFormat="1" applyFont="1" applyFill="1" applyBorder="1"/>
    <xf numFmtId="49" fontId="11" fillId="0" borderId="8" xfId="0" applyNumberFormat="1" applyFont="1" applyBorder="1"/>
    <xf numFmtId="164" fontId="11" fillId="10" borderId="9" xfId="0" applyNumberFormat="1" applyFont="1" applyFill="1" applyBorder="1"/>
    <xf numFmtId="164" fontId="11" fillId="0" borderId="9" xfId="0" applyNumberFormat="1" applyFont="1" applyBorder="1"/>
    <xf numFmtId="164" fontId="0" fillId="0" borderId="1" xfId="0" applyNumberFormat="1" applyFill="1" applyBorder="1"/>
    <xf numFmtId="0" fontId="0" fillId="5" borderId="0" xfId="0" applyNumberFormat="1" applyFill="1"/>
    <xf numFmtId="49" fontId="2" fillId="0" borderId="0" xfId="0" applyNumberFormat="1" applyFont="1" applyProtection="1"/>
    <xf numFmtId="49" fontId="0" fillId="0" borderId="0" xfId="0" applyNumberFormat="1" applyProtection="1"/>
    <xf numFmtId="165" fontId="2" fillId="8" borderId="0" xfId="0" applyNumberFormat="1" applyFont="1" applyFill="1" applyProtection="1"/>
    <xf numFmtId="43" fontId="2" fillId="8" borderId="0" xfId="0" applyNumberFormat="1" applyFont="1" applyFill="1" applyProtection="1"/>
    <xf numFmtId="0" fontId="13" fillId="8" borderId="3" xfId="0" applyNumberFormat="1" applyFont="1" applyFill="1" applyBorder="1" applyAlignment="1" applyProtection="1">
      <alignment horizontal="center" vertical="center"/>
      <protection locked="0" hidden="1"/>
    </xf>
    <xf numFmtId="0" fontId="2" fillId="8" borderId="4" xfId="0" applyFont="1" applyFill="1" applyBorder="1" applyAlignment="1" applyProtection="1">
      <alignment horizontal="left" vertical="center" wrapText="1" indent="2"/>
    </xf>
    <xf numFmtId="0" fontId="2" fillId="8" borderId="6" xfId="0" applyFont="1" applyFill="1" applyBorder="1" applyAlignment="1" applyProtection="1">
      <alignment horizontal="left" vertical="center" wrapText="1" indent="2"/>
    </xf>
    <xf numFmtId="0" fontId="2" fillId="8" borderId="7" xfId="0" applyFont="1" applyFill="1" applyBorder="1" applyAlignment="1" applyProtection="1">
      <alignment horizontal="left" vertical="center" wrapText="1" indent="2"/>
    </xf>
    <xf numFmtId="0" fontId="2" fillId="8" borderId="4" xfId="0" applyFont="1" applyFill="1" applyBorder="1" applyAlignment="1" applyProtection="1">
      <alignment horizontal="left" wrapText="1"/>
    </xf>
    <xf numFmtId="0" fontId="2" fillId="8" borderId="6" xfId="0" applyFont="1" applyFill="1" applyBorder="1" applyAlignment="1" applyProtection="1">
      <alignment horizontal="left" wrapText="1"/>
    </xf>
    <xf numFmtId="0" fontId="2" fillId="8" borderId="7" xfId="0" applyFont="1" applyFill="1" applyBorder="1" applyAlignment="1" applyProtection="1">
      <alignment horizontal="left" wrapText="1"/>
    </xf>
    <xf numFmtId="0" fontId="2" fillId="8" borderId="0" xfId="0" applyFont="1" applyFill="1" applyAlignment="1" applyProtection="1">
      <alignment horizontal="left" vertical="center" wrapText="1"/>
    </xf>
    <xf numFmtId="0" fontId="14" fillId="8" borderId="4" xfId="0" applyFont="1" applyFill="1" applyBorder="1" applyAlignment="1" applyProtection="1">
      <alignment horizontal="left" vertical="center" wrapText="1"/>
      <protection locked="0" hidden="1"/>
    </xf>
    <xf numFmtId="0" fontId="14" fillId="8" borderId="6" xfId="0" applyFont="1" applyFill="1" applyBorder="1" applyAlignment="1" applyProtection="1">
      <alignment horizontal="left" vertical="center" wrapText="1"/>
      <protection locked="0" hidden="1"/>
    </xf>
    <xf numFmtId="0" fontId="14" fillId="8" borderId="7" xfId="0" applyFont="1" applyFill="1" applyBorder="1" applyAlignment="1" applyProtection="1">
      <alignment horizontal="left" vertical="center" wrapText="1"/>
      <protection locked="0" hidden="1"/>
    </xf>
    <xf numFmtId="49" fontId="2" fillId="8" borderId="4" xfId="0" applyNumberFormat="1" applyFont="1" applyFill="1" applyBorder="1" applyAlignment="1" applyProtection="1">
      <alignment horizontal="left" vertical="center"/>
      <protection locked="0" hidden="1"/>
    </xf>
    <xf numFmtId="49" fontId="2" fillId="8" borderId="6" xfId="0" applyNumberFormat="1" applyFont="1" applyFill="1" applyBorder="1" applyAlignment="1" applyProtection="1">
      <alignment horizontal="left" vertical="center"/>
      <protection locked="0" hidden="1"/>
    </xf>
    <xf numFmtId="49" fontId="2" fillId="8" borderId="7" xfId="0" applyNumberFormat="1" applyFont="1" applyFill="1" applyBorder="1" applyAlignment="1" applyProtection="1">
      <alignment horizontal="left" vertical="center"/>
      <protection locked="0" hidden="1"/>
    </xf>
    <xf numFmtId="0" fontId="2" fillId="9" borderId="2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left"/>
      <protection locked="0" hidden="1"/>
    </xf>
    <xf numFmtId="0" fontId="7" fillId="8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left"/>
      <protection locked="0" hidden="1"/>
    </xf>
    <xf numFmtId="0" fontId="2" fillId="8" borderId="2" xfId="0" applyFont="1" applyFill="1" applyBorder="1" applyAlignment="1" applyProtection="1">
      <alignment horizontal="center" vertical="center" wrapText="1"/>
    </xf>
    <xf numFmtId="0" fontId="17" fillId="8" borderId="0" xfId="0" applyFont="1" applyFill="1" applyBorder="1" applyAlignment="1" applyProtection="1">
      <alignment horizontal="left" vertical="top" wrapText="1"/>
    </xf>
    <xf numFmtId="0" fontId="5" fillId="8" borderId="2" xfId="0" applyFont="1" applyFill="1" applyBorder="1" applyAlignment="1" applyProtection="1">
      <alignment horizontal="left" vertical="center" wrapText="1"/>
    </xf>
    <xf numFmtId="0" fontId="2" fillId="8" borderId="2" xfId="0" applyFont="1" applyFill="1" applyBorder="1" applyAlignment="1" applyProtection="1">
      <alignment horizontal="left" wrapText="1" indent="2"/>
    </xf>
    <xf numFmtId="0" fontId="2" fillId="8" borderId="4" xfId="0" applyFont="1" applyFill="1" applyBorder="1" applyAlignment="1" applyProtection="1">
      <alignment horizontal="left" vertical="center" wrapText="1" indent="4"/>
    </xf>
    <xf numFmtId="0" fontId="2" fillId="8" borderId="6" xfId="0" applyFont="1" applyFill="1" applyBorder="1" applyAlignment="1" applyProtection="1">
      <alignment horizontal="left" vertical="center" wrapText="1" indent="4"/>
    </xf>
    <xf numFmtId="0" fontId="2" fillId="8" borderId="7" xfId="0" applyFont="1" applyFill="1" applyBorder="1" applyAlignment="1" applyProtection="1">
      <alignment horizontal="left" vertical="center" wrapText="1" indent="4"/>
    </xf>
    <xf numFmtId="0" fontId="2" fillId="8" borderId="2" xfId="0" applyFont="1" applyFill="1" applyBorder="1" applyAlignment="1" applyProtection="1">
      <alignment horizontal="left" vertical="center" wrapText="1"/>
    </xf>
    <xf numFmtId="0" fontId="1" fillId="8" borderId="0" xfId="0" applyNumberFormat="1" applyFont="1" applyFill="1" applyAlignment="1" applyProtection="1">
      <alignment horizontal="right" wrapText="1"/>
    </xf>
    <xf numFmtId="0" fontId="6" fillId="8" borderId="0" xfId="0" applyFont="1" applyFill="1" applyAlignment="1" applyProtection="1">
      <alignment horizontal="center"/>
    </xf>
    <xf numFmtId="0" fontId="2" fillId="8" borderId="2" xfId="0" applyFont="1" applyFill="1" applyBorder="1" applyAlignment="1" applyProtection="1">
      <alignment horizontal="left" vertical="center" wrapText="1" indent="2"/>
    </xf>
    <xf numFmtId="0" fontId="2" fillId="8" borderId="0" xfId="0" applyFont="1" applyFill="1" applyAlignment="1" applyProtection="1">
      <alignment horizontal="center"/>
    </xf>
  </cellXfs>
  <cellStyles count="2">
    <cellStyle name="Comma" xfId="1" builtinId="3"/>
    <cellStyle name="Normal" xfId="0" builtinId="0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</dxf>
    <dxf>
      <font>
        <b/>
        <i val="0"/>
      </font>
    </dxf>
    <dxf>
      <font>
        <color rgb="FFC00000"/>
      </font>
    </dxf>
    <dxf>
      <font>
        <b/>
        <i val="0"/>
      </font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  <dxf>
      <numFmt numFmtId="165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Docs\TEST%20veidlapas\Veidlapas%20kas%20jaapkopo\!Veidlapa%201.a%20gatavs%20formatejums%20autom%20aizpildas%20pec%20lic%20nr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idlapa"/>
      <sheetName val="DatuTabula"/>
      <sheetName val=" Instrukcija"/>
      <sheetName val="Veidlapa veca"/>
      <sheetName val="!Veidlapa 1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E3:R33" totalsRowShown="0" dataDxfId="15" tableBorderDxfId="14">
  <autoFilter ref="E3:R33" xr:uid="{00000000-0009-0000-0100-000001000000}"/>
  <sortState xmlns:xlrd2="http://schemas.microsoft.com/office/spreadsheetml/2017/richdata2" ref="E4:R33">
    <sortCondition ref="E3:E33"/>
  </sortState>
  <tableColumns count="14">
    <tableColumn id="1" xr3:uid="{00000000-0010-0000-0000-000001000000}" name="Lic num nem dal &quot;000&quot;" dataDxfId="13"/>
    <tableColumn id="2" xr3:uid="{00000000-0010-0000-0000-000002000000}" name="Lic num." dataDxfId="12"/>
    <tableColumn id="3" xr3:uid="{00000000-0010-0000-0000-000003000000}" name="Razot ipasn nosauk" dataDxfId="11"/>
    <tableColumn id="4" xr3:uid="{00000000-0010-0000-0000-000004000000}" name="RegNum" dataDxfId="10"/>
    <tableColumn id="5" xr3:uid="{00000000-0010-0000-0000-000005000000}" name="Lielt nos." dataDxfId="9"/>
    <tableColumn id="6" xr3:uid="{00000000-0010-0000-0000-000006000000}" name="ADRESE" dataDxfId="8"/>
    <tableColumn id="7" xr3:uid="{00000000-0010-0000-0000-000007000000}" name="Kvalific persona" dataDxfId="7"/>
    <tableColumn id="8" xr3:uid="{00000000-0010-0000-0000-000008000000}" name="ADRESE2" dataDxfId="6"/>
    <tableColumn id="9" xr3:uid="{00000000-0010-0000-0000-000009000000}" name="telefons" dataDxfId="5"/>
    <tableColumn id="10" xr3:uid="{00000000-0010-0000-0000-00000A000000}" name="faks" dataDxfId="4"/>
    <tableColumn id="11" xr3:uid="{00000000-0010-0000-0000-00000B000000}" name="e-pasts" dataDxfId="3"/>
    <tableColumn id="12" xr3:uid="{00000000-0010-0000-0000-00000C000000}" name="majaslapa2" dataDxfId="2"/>
    <tableColumn id="13" xr3:uid="{00000000-0010-0000-0000-00000D000000}" name="Lic nr ar vers" dataDxfId="1"/>
    <tableColumn id="14" xr3:uid="{00000000-0010-0000-0000-00000E000000}" name="Lic nr. bez burt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99"/>
  <sheetViews>
    <sheetView showGridLines="0" showRowColHeaders="0" tabSelected="1" topLeftCell="A15" zoomScaleNormal="100" zoomScaleSheetLayoutView="70" workbookViewId="0">
      <selection activeCell="F15" sqref="F15:H15"/>
    </sheetView>
  </sheetViews>
  <sheetFormatPr defaultColWidth="0" defaultRowHeight="15" zeroHeight="1" x14ac:dyDescent="0.25"/>
  <cols>
    <col min="1" max="1" width="2.28515625" style="21" customWidth="1"/>
    <col min="2" max="2" width="7.140625" style="21" customWidth="1"/>
    <col min="3" max="3" width="10.5703125" style="21" customWidth="1"/>
    <col min="4" max="4" width="6.5703125" style="21" customWidth="1"/>
    <col min="5" max="5" width="35.140625" style="21" customWidth="1"/>
    <col min="6" max="6" width="11.140625" style="21" bestFit="1" customWidth="1"/>
    <col min="7" max="8" width="25.85546875" style="21" customWidth="1"/>
    <col min="9" max="9" width="2.28515625" style="21" customWidth="1"/>
    <col min="10" max="11" width="9.140625" style="21" hidden="1" customWidth="1"/>
    <col min="12" max="14" width="9.140625" style="9" hidden="1" customWidth="1"/>
    <col min="15" max="15" width="11.85546875" style="9" hidden="1" customWidth="1"/>
    <col min="16" max="20" width="0" style="9" hidden="1" customWidth="1"/>
    <col min="21" max="16384" width="9.140625" style="9" hidden="1"/>
  </cols>
  <sheetData>
    <row r="1" spans="1:20" ht="82.5" customHeight="1" x14ac:dyDescent="0.25">
      <c r="A1" s="8"/>
      <c r="B1" s="8"/>
      <c r="C1" s="8"/>
      <c r="D1" s="8"/>
      <c r="E1" s="8"/>
      <c r="F1" s="8"/>
      <c r="G1" s="75" t="s">
        <v>452</v>
      </c>
      <c r="H1" s="75"/>
      <c r="I1" s="8"/>
      <c r="J1" s="9"/>
      <c r="K1" s="9"/>
    </row>
    <row r="2" spans="1:20" x14ac:dyDescent="0.25">
      <c r="A2" s="8"/>
      <c r="B2" s="78" t="s">
        <v>450</v>
      </c>
      <c r="C2" s="78"/>
      <c r="D2" s="78"/>
      <c r="E2" s="78"/>
      <c r="F2" s="78"/>
      <c r="G2" s="78"/>
      <c r="H2" s="78"/>
      <c r="I2" s="8"/>
      <c r="J2" s="9"/>
      <c r="K2" s="9"/>
    </row>
    <row r="3" spans="1:20" ht="18.75" x14ac:dyDescent="0.3">
      <c r="A3" s="8"/>
      <c r="B3" s="76" t="s">
        <v>45</v>
      </c>
      <c r="C3" s="76"/>
      <c r="D3" s="76"/>
      <c r="E3" s="76"/>
      <c r="F3" s="76"/>
      <c r="G3" s="76"/>
      <c r="H3" s="76"/>
      <c r="I3" s="8"/>
      <c r="J3" s="9"/>
      <c r="K3" s="9"/>
    </row>
    <row r="4" spans="1:20" x14ac:dyDescent="0.25">
      <c r="A4" s="8"/>
      <c r="B4" s="8"/>
      <c r="C4" s="8"/>
      <c r="D4" s="8"/>
      <c r="E4" s="8"/>
      <c r="F4" s="8"/>
      <c r="G4" s="8"/>
      <c r="H4" s="8"/>
      <c r="I4" s="8"/>
      <c r="J4" s="9"/>
      <c r="K4" s="9"/>
    </row>
    <row r="5" spans="1:20" ht="15.75" x14ac:dyDescent="0.25">
      <c r="A5" s="8"/>
      <c r="B5" s="10" t="s">
        <v>46</v>
      </c>
      <c r="C5" s="10"/>
      <c r="D5" s="10"/>
      <c r="E5" s="8"/>
      <c r="F5" s="8"/>
      <c r="G5" s="8"/>
      <c r="H5" s="11" t="s">
        <v>17</v>
      </c>
      <c r="I5" s="8"/>
      <c r="J5" s="9"/>
      <c r="K5" s="9"/>
      <c r="L5" s="45"/>
      <c r="Q5"/>
      <c r="S5" s="45"/>
    </row>
    <row r="6" spans="1:20" ht="15.75" x14ac:dyDescent="0.25">
      <c r="A6" s="8"/>
      <c r="B6" s="12" t="s">
        <v>451</v>
      </c>
      <c r="C6" s="12"/>
      <c r="D6" s="12"/>
      <c r="E6" s="8"/>
      <c r="F6" s="8"/>
      <c r="G6" s="8"/>
      <c r="H6" s="8"/>
      <c r="I6" s="8"/>
      <c r="J6" s="9"/>
      <c r="K6" s="9"/>
      <c r="L6" s="45"/>
      <c r="Q6"/>
      <c r="T6" s="45"/>
    </row>
    <row r="7" spans="1:20" x14ac:dyDescent="0.25">
      <c r="A7" s="8"/>
      <c r="B7" s="8"/>
      <c r="C7" s="8"/>
      <c r="D7" s="8"/>
      <c r="E7" s="8"/>
      <c r="F7" s="8"/>
      <c r="G7" s="8"/>
      <c r="H7" s="8"/>
      <c r="I7" s="8"/>
      <c r="J7" s="9"/>
      <c r="K7" s="9"/>
      <c r="L7" s="45"/>
      <c r="Q7"/>
      <c r="T7" s="45"/>
    </row>
    <row r="8" spans="1:20" ht="15.75" x14ac:dyDescent="0.25">
      <c r="A8" s="8"/>
      <c r="B8" s="13" t="s">
        <v>22</v>
      </c>
      <c r="C8" s="13"/>
      <c r="D8" s="49">
        <v>2020</v>
      </c>
      <c r="E8" s="13" t="s">
        <v>23</v>
      </c>
      <c r="F8" s="8"/>
      <c r="G8" s="8"/>
      <c r="H8" s="8"/>
      <c r="I8" s="8"/>
      <c r="J8" s="9"/>
      <c r="K8" s="9"/>
      <c r="L8" s="45"/>
      <c r="Q8"/>
      <c r="T8" s="45"/>
    </row>
    <row r="9" spans="1:20" x14ac:dyDescent="0.25">
      <c r="A9" s="8"/>
      <c r="B9" s="8"/>
      <c r="C9" s="8"/>
      <c r="D9" s="8"/>
      <c r="E9" s="8"/>
      <c r="F9" s="8"/>
      <c r="G9" s="8"/>
      <c r="H9" s="8"/>
      <c r="I9" s="8"/>
      <c r="J9" s="9"/>
      <c r="K9" s="9"/>
      <c r="L9" s="45"/>
      <c r="Q9"/>
      <c r="T9" s="45"/>
    </row>
    <row r="10" spans="1:20" ht="15.75" x14ac:dyDescent="0.25">
      <c r="A10" s="8"/>
      <c r="B10" s="12" t="s">
        <v>16</v>
      </c>
      <c r="C10" s="12"/>
      <c r="D10" s="12"/>
      <c r="E10" s="8"/>
      <c r="F10" s="8"/>
      <c r="G10" s="8"/>
      <c r="H10" s="8"/>
      <c r="I10" s="8"/>
      <c r="J10" s="9"/>
      <c r="K10" s="9"/>
      <c r="L10" s="45"/>
      <c r="Q10"/>
      <c r="T10" s="45"/>
    </row>
    <row r="11" spans="1:20" ht="5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9"/>
      <c r="K11" s="9"/>
      <c r="L11" s="45"/>
      <c r="Q11"/>
      <c r="T11" s="45"/>
    </row>
    <row r="12" spans="1:20" ht="38.25" customHeight="1" x14ac:dyDescent="0.25">
      <c r="A12" s="8"/>
      <c r="B12" s="14" t="s">
        <v>6</v>
      </c>
      <c r="C12" s="74" t="s">
        <v>7</v>
      </c>
      <c r="D12" s="74"/>
      <c r="E12" s="74"/>
      <c r="F12" s="74" t="s">
        <v>454</v>
      </c>
      <c r="G12" s="74"/>
      <c r="H12" s="74"/>
      <c r="I12" s="8"/>
      <c r="J12" s="9"/>
      <c r="K12" s="9"/>
      <c r="L12" s="45"/>
      <c r="Q12"/>
      <c r="T12" s="45"/>
    </row>
    <row r="13" spans="1:20" ht="36.75" customHeight="1" x14ac:dyDescent="0.25">
      <c r="A13" s="8"/>
      <c r="B13" s="14" t="s">
        <v>8</v>
      </c>
      <c r="C13" s="74" t="s">
        <v>9</v>
      </c>
      <c r="D13" s="74"/>
      <c r="E13" s="74"/>
      <c r="F13" s="57"/>
      <c r="G13" s="58"/>
      <c r="H13" s="59"/>
      <c r="I13" s="8"/>
      <c r="J13" s="15"/>
      <c r="K13" s="9"/>
      <c r="L13" s="45"/>
      <c r="Q13"/>
      <c r="T13" s="45"/>
    </row>
    <row r="14" spans="1:20" ht="36.75" customHeight="1" x14ac:dyDescent="0.25">
      <c r="A14" s="8"/>
      <c r="B14" s="14" t="s">
        <v>10</v>
      </c>
      <c r="C14" s="74" t="s">
        <v>11</v>
      </c>
      <c r="D14" s="74"/>
      <c r="E14" s="74"/>
      <c r="F14" s="57"/>
      <c r="G14" s="58"/>
      <c r="H14" s="59"/>
      <c r="I14" s="8"/>
      <c r="J14" s="9"/>
      <c r="K14" s="9"/>
      <c r="L14" s="45"/>
      <c r="Q14"/>
      <c r="T14" s="45"/>
    </row>
    <row r="15" spans="1:20" ht="45.75" customHeight="1" x14ac:dyDescent="0.25">
      <c r="A15" s="8"/>
      <c r="B15" s="14" t="s">
        <v>47</v>
      </c>
      <c r="C15" s="74" t="s">
        <v>49</v>
      </c>
      <c r="D15" s="74"/>
      <c r="E15" s="74"/>
      <c r="F15" s="57" t="s">
        <v>453</v>
      </c>
      <c r="G15" s="58"/>
      <c r="H15" s="59"/>
      <c r="I15" s="8"/>
      <c r="J15" s="9"/>
      <c r="K15" s="9"/>
      <c r="L15" s="45"/>
      <c r="Q15"/>
      <c r="T15" s="45"/>
    </row>
    <row r="16" spans="1:20" ht="30.75" customHeight="1" x14ac:dyDescent="0.25">
      <c r="A16" s="8"/>
      <c r="B16" s="14" t="s">
        <v>12</v>
      </c>
      <c r="C16" s="74" t="s">
        <v>50</v>
      </c>
      <c r="D16" s="74"/>
      <c r="E16" s="74"/>
      <c r="F16" s="60"/>
      <c r="G16" s="61"/>
      <c r="H16" s="62"/>
      <c r="I16" s="8"/>
      <c r="J16" s="16"/>
      <c r="K16" s="9"/>
      <c r="L16" s="45"/>
      <c r="Q16"/>
      <c r="T16" s="45"/>
    </row>
    <row r="17" spans="1:20" ht="16.5" customHeight="1" x14ac:dyDescent="0.25">
      <c r="A17" s="8"/>
      <c r="B17" s="14" t="s">
        <v>48</v>
      </c>
      <c r="C17" s="74" t="s">
        <v>14</v>
      </c>
      <c r="D17" s="74"/>
      <c r="E17" s="74"/>
      <c r="F17" s="57"/>
      <c r="G17" s="58"/>
      <c r="H17" s="59"/>
      <c r="I17" s="8"/>
      <c r="J17" s="17"/>
      <c r="K17" s="9"/>
      <c r="L17" s="45"/>
      <c r="Q17"/>
      <c r="T17" s="45"/>
    </row>
    <row r="18" spans="1:20" ht="16.5" customHeight="1" x14ac:dyDescent="0.25">
      <c r="A18" s="8"/>
      <c r="B18" s="14" t="s">
        <v>13</v>
      </c>
      <c r="C18" s="74" t="s">
        <v>15</v>
      </c>
      <c r="D18" s="74"/>
      <c r="E18" s="74"/>
      <c r="F18" s="57"/>
      <c r="G18" s="58"/>
      <c r="H18" s="59"/>
      <c r="I18" s="8"/>
      <c r="J18" s="9"/>
      <c r="K18" s="9"/>
      <c r="L18" s="45"/>
      <c r="Q18"/>
      <c r="T18" s="45"/>
    </row>
    <row r="19" spans="1:20" x14ac:dyDescent="0.25">
      <c r="A19" s="8"/>
      <c r="B19" s="8"/>
      <c r="C19" s="8"/>
      <c r="D19" s="8"/>
      <c r="E19" s="8"/>
      <c r="F19" s="8"/>
      <c r="G19" s="8"/>
      <c r="H19" s="28" t="str">
        <f ca="1">IFERROR(IF(VLOOKUP("*"&amp;Aprekini!B16&amp;"*",Table1[],13,FALSE)=0,"",VLOOKUP("*"&amp;Aprekini!B16&amp;"*",Table1[],13,FALSE)),"")</f>
        <v/>
      </c>
      <c r="I19" s="8"/>
      <c r="J19" s="9"/>
      <c r="K19" s="9"/>
      <c r="L19" s="45"/>
      <c r="Q19"/>
      <c r="T19" s="45"/>
    </row>
    <row r="20" spans="1:20" x14ac:dyDescent="0.25">
      <c r="A20" s="8"/>
      <c r="B20" s="8"/>
      <c r="C20" s="8"/>
      <c r="D20" s="8"/>
      <c r="E20" s="8"/>
      <c r="F20" s="8"/>
      <c r="G20" s="8"/>
      <c r="H20" s="8"/>
      <c r="I20" s="8"/>
      <c r="J20" s="9"/>
      <c r="K20" s="9"/>
      <c r="L20" s="45"/>
      <c r="Q20"/>
      <c r="T20" s="45"/>
    </row>
    <row r="21" spans="1:20" ht="27" customHeight="1" x14ac:dyDescent="0.25">
      <c r="A21" s="8"/>
      <c r="B21" s="12" t="s">
        <v>5</v>
      </c>
      <c r="C21" s="8"/>
      <c r="D21" s="8"/>
      <c r="E21" s="8"/>
      <c r="F21" s="8"/>
      <c r="G21" s="8"/>
      <c r="H21" s="8"/>
      <c r="I21" s="8"/>
      <c r="J21" s="9"/>
      <c r="K21" s="9"/>
      <c r="L21" s="45"/>
      <c r="Q21"/>
      <c r="T21" s="45"/>
    </row>
    <row r="22" spans="1:20" ht="4.5" customHeight="1" x14ac:dyDescent="0.25">
      <c r="A22" s="8"/>
      <c r="B22" s="8"/>
      <c r="C22" s="12"/>
      <c r="D22" s="12"/>
      <c r="E22" s="12"/>
      <c r="F22" s="8"/>
      <c r="G22" s="8"/>
      <c r="H22" s="8"/>
      <c r="I22" s="8"/>
      <c r="J22" s="9"/>
      <c r="K22" s="9"/>
      <c r="L22" s="45"/>
      <c r="Q22"/>
      <c r="T22" s="45"/>
    </row>
    <row r="23" spans="1:20" ht="30" x14ac:dyDescent="0.25">
      <c r="A23" s="8"/>
      <c r="B23" s="63" t="s">
        <v>0</v>
      </c>
      <c r="C23" s="63"/>
      <c r="D23" s="63"/>
      <c r="E23" s="63"/>
      <c r="F23" s="18" t="s">
        <v>1</v>
      </c>
      <c r="G23" s="18" t="s">
        <v>55</v>
      </c>
      <c r="H23" s="18" t="s">
        <v>56</v>
      </c>
      <c r="I23" s="8"/>
      <c r="J23" s="9"/>
      <c r="K23" s="9"/>
      <c r="L23" s="45"/>
      <c r="Q23"/>
      <c r="T23" s="45"/>
    </row>
    <row r="24" spans="1:20" x14ac:dyDescent="0.25">
      <c r="A24" s="8"/>
      <c r="B24" s="67" t="s">
        <v>2</v>
      </c>
      <c r="C24" s="67"/>
      <c r="D24" s="67"/>
      <c r="E24" s="67"/>
      <c r="F24" s="19" t="s">
        <v>3</v>
      </c>
      <c r="G24" s="19">
        <v>1</v>
      </c>
      <c r="H24" s="19">
        <v>2</v>
      </c>
      <c r="I24" s="8"/>
      <c r="J24" s="9"/>
      <c r="K24" s="9"/>
      <c r="L24" s="45"/>
      <c r="Q24"/>
      <c r="T24" s="45"/>
    </row>
    <row r="25" spans="1:20" ht="49.5" customHeight="1" x14ac:dyDescent="0.25">
      <c r="A25" s="8"/>
      <c r="B25" s="69" t="s">
        <v>51</v>
      </c>
      <c r="C25" s="69"/>
      <c r="D25" s="69"/>
      <c r="E25" s="69"/>
      <c r="F25" s="20">
        <v>200</v>
      </c>
      <c r="G25" s="26">
        <f ca="1">SUM(G26:G28)</f>
        <v>224336615.94999996</v>
      </c>
      <c r="H25" s="26">
        <f ca="1">SUM(H26:H28)</f>
        <v>7062872.6099999994</v>
      </c>
      <c r="I25" s="8"/>
      <c r="J25" s="9"/>
      <c r="K25" s="9"/>
      <c r="L25" s="45"/>
      <c r="Q25"/>
      <c r="T25" s="45"/>
    </row>
    <row r="26" spans="1:20" ht="18" customHeight="1" x14ac:dyDescent="0.25">
      <c r="A26" s="8"/>
      <c r="B26" s="77" t="s">
        <v>53</v>
      </c>
      <c r="C26" s="77"/>
      <c r="D26" s="77"/>
      <c r="E26" s="77"/>
      <c r="F26" s="19">
        <v>210</v>
      </c>
      <c r="G26" s="26">
        <v>199719081.48999998</v>
      </c>
      <c r="H26" s="26">
        <v>5843883.3199999994</v>
      </c>
      <c r="I26" s="8"/>
      <c r="J26" s="9"/>
      <c r="K26" s="9"/>
      <c r="L26" s="45"/>
      <c r="Q26"/>
      <c r="T26" s="45"/>
    </row>
    <row r="27" spans="1:20" x14ac:dyDescent="0.25">
      <c r="A27" s="8"/>
      <c r="B27" s="77" t="s">
        <v>52</v>
      </c>
      <c r="C27" s="77"/>
      <c r="D27" s="77"/>
      <c r="E27" s="77"/>
      <c r="F27" s="19">
        <v>220</v>
      </c>
      <c r="G27" s="26">
        <f ca="1">SUMIF($B$34:$G$72,B27,$G$34:$G$72)</f>
        <v>18474010.949999999</v>
      </c>
      <c r="H27" s="26">
        <f ca="1">SUMIF($B$34:$G$72,B27,$H$34:$H$72)</f>
        <v>639003.87</v>
      </c>
      <c r="I27" s="8"/>
      <c r="J27" s="9"/>
      <c r="K27" s="9"/>
      <c r="L27" s="45"/>
      <c r="Q27"/>
      <c r="T27" s="45"/>
    </row>
    <row r="28" spans="1:20" s="21" customFormat="1" ht="18" customHeight="1" x14ac:dyDescent="0.25">
      <c r="A28" s="8"/>
      <c r="B28" s="77" t="s">
        <v>4</v>
      </c>
      <c r="C28" s="77"/>
      <c r="D28" s="77"/>
      <c r="E28" s="77"/>
      <c r="F28" s="19">
        <v>230</v>
      </c>
      <c r="G28" s="26">
        <f ca="1">SUMIF($B$34:$G$72,B28,$G$34:$G$72)</f>
        <v>6143523.5099999998</v>
      </c>
      <c r="H28" s="26">
        <f ca="1">SUMIF($B$34:$G$72,B28,$H$34:$H$72)</f>
        <v>579985.42000000004</v>
      </c>
      <c r="I28" s="8"/>
      <c r="L28" s="46"/>
      <c r="O28" s="9"/>
      <c r="Q28"/>
      <c r="T28" s="46"/>
    </row>
    <row r="29" spans="1:20" s="21" customFormat="1" x14ac:dyDescent="0.25">
      <c r="A29" s="8"/>
      <c r="B29" s="8"/>
      <c r="C29" s="8"/>
      <c r="D29" s="8"/>
      <c r="E29" s="8"/>
      <c r="F29" s="8"/>
      <c r="G29" s="8"/>
      <c r="H29" s="48"/>
      <c r="I29" s="8"/>
      <c r="L29" s="46"/>
      <c r="O29" s="9"/>
      <c r="Q29"/>
      <c r="T29" s="46"/>
    </row>
    <row r="30" spans="1:20" s="21" customFormat="1" ht="16.5" customHeight="1" x14ac:dyDescent="0.25">
      <c r="A30" s="8"/>
      <c r="B30" s="12" t="s">
        <v>54</v>
      </c>
      <c r="C30" s="12"/>
      <c r="D30" s="12"/>
      <c r="E30" s="8"/>
      <c r="F30" s="8"/>
      <c r="G30" s="8"/>
      <c r="H30" s="48"/>
      <c r="I30" s="8"/>
      <c r="L30" s="46"/>
      <c r="O30" s="9"/>
      <c r="Q30"/>
      <c r="T30" s="46"/>
    </row>
    <row r="31" spans="1:20" s="21" customFormat="1" ht="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L31" s="46"/>
      <c r="O31" s="9"/>
      <c r="Q31"/>
      <c r="T31" s="46"/>
    </row>
    <row r="32" spans="1:20" s="21" customFormat="1" ht="30" x14ac:dyDescent="0.25">
      <c r="A32" s="8"/>
      <c r="B32" s="63" t="s">
        <v>0</v>
      </c>
      <c r="C32" s="63"/>
      <c r="D32" s="63"/>
      <c r="E32" s="63"/>
      <c r="F32" s="18" t="s">
        <v>1</v>
      </c>
      <c r="G32" s="18" t="s">
        <v>55</v>
      </c>
      <c r="H32" s="18" t="s">
        <v>56</v>
      </c>
      <c r="I32" s="8"/>
      <c r="L32" s="46"/>
      <c r="O32" s="9"/>
      <c r="Q32"/>
      <c r="T32" s="46"/>
    </row>
    <row r="33" spans="1:20" x14ac:dyDescent="0.25">
      <c r="A33" s="8"/>
      <c r="B33" s="67" t="s">
        <v>2</v>
      </c>
      <c r="C33" s="67"/>
      <c r="D33" s="67"/>
      <c r="E33" s="67"/>
      <c r="F33" s="19" t="s">
        <v>3</v>
      </c>
      <c r="G33" s="19">
        <v>1</v>
      </c>
      <c r="H33" s="19">
        <v>2</v>
      </c>
      <c r="I33" s="8"/>
      <c r="J33" s="9"/>
      <c r="K33" s="9"/>
      <c r="L33" s="45"/>
      <c r="Q33"/>
      <c r="T33" s="45"/>
    </row>
    <row r="34" spans="1:20" ht="48" customHeight="1" x14ac:dyDescent="0.25">
      <c r="A34" s="8"/>
      <c r="B34" s="69" t="s">
        <v>67</v>
      </c>
      <c r="C34" s="69"/>
      <c r="D34" s="69"/>
      <c r="E34" s="69"/>
      <c r="F34" s="20">
        <v>300</v>
      </c>
      <c r="G34" s="26">
        <f>SUM(G35,G39,G43,G47,G51,G55)</f>
        <v>38792798.969999999</v>
      </c>
      <c r="H34" s="26">
        <f>SUM(H35,H39,H43,H47,H51,H55)</f>
        <v>7062872.6099999994</v>
      </c>
      <c r="I34" s="8"/>
      <c r="J34" s="9"/>
      <c r="K34" s="9"/>
      <c r="L34" s="45"/>
      <c r="Q34"/>
      <c r="T34" s="45"/>
    </row>
    <row r="35" spans="1:20" ht="54.75" customHeight="1" x14ac:dyDescent="0.25">
      <c r="A35" s="8"/>
      <c r="B35" s="53" t="s">
        <v>57</v>
      </c>
      <c r="C35" s="54"/>
      <c r="D35" s="54"/>
      <c r="E35" s="55"/>
      <c r="F35" s="20">
        <v>310</v>
      </c>
      <c r="G35" s="26">
        <f>SUM(G36:G38)</f>
        <v>120426.41</v>
      </c>
      <c r="H35" s="26">
        <f>SUM(H36:H38)</f>
        <v>16380.61</v>
      </c>
      <c r="I35" s="8"/>
      <c r="J35" s="9"/>
      <c r="K35" s="9"/>
      <c r="L35" s="45"/>
      <c r="T35" s="45"/>
    </row>
    <row r="36" spans="1:20" ht="15" customHeight="1" x14ac:dyDescent="0.25">
      <c r="A36" s="8"/>
      <c r="B36" s="50" t="s">
        <v>53</v>
      </c>
      <c r="C36" s="51"/>
      <c r="D36" s="51"/>
      <c r="E36" s="52"/>
      <c r="F36" s="19">
        <v>311</v>
      </c>
      <c r="G36" s="26">
        <v>119590.77</v>
      </c>
      <c r="H36" s="26">
        <v>16280.33</v>
      </c>
      <c r="I36" s="8"/>
      <c r="J36" s="9"/>
      <c r="K36" s="9"/>
    </row>
    <row r="37" spans="1:20" ht="18" customHeight="1" x14ac:dyDescent="0.25">
      <c r="A37" s="8"/>
      <c r="B37" s="50" t="s">
        <v>52</v>
      </c>
      <c r="C37" s="51"/>
      <c r="D37" s="51"/>
      <c r="E37" s="52"/>
      <c r="F37" s="19">
        <v>312</v>
      </c>
      <c r="G37" s="26"/>
      <c r="H37" s="26"/>
      <c r="I37" s="8"/>
      <c r="J37" s="9"/>
      <c r="K37" s="9"/>
    </row>
    <row r="38" spans="1:20" ht="18" customHeight="1" x14ac:dyDescent="0.25">
      <c r="A38" s="8"/>
      <c r="B38" s="50" t="s">
        <v>4</v>
      </c>
      <c r="C38" s="51"/>
      <c r="D38" s="51"/>
      <c r="E38" s="52"/>
      <c r="F38" s="19">
        <v>313</v>
      </c>
      <c r="G38" s="26">
        <v>835.64</v>
      </c>
      <c r="H38" s="26">
        <v>100.28</v>
      </c>
      <c r="I38" s="8"/>
      <c r="J38" s="9"/>
      <c r="K38" s="9"/>
    </row>
    <row r="39" spans="1:20" ht="54.75" customHeight="1" x14ac:dyDescent="0.25">
      <c r="A39" s="8"/>
      <c r="B39" s="53" t="s">
        <v>58</v>
      </c>
      <c r="C39" s="54"/>
      <c r="D39" s="54"/>
      <c r="E39" s="55"/>
      <c r="F39" s="20">
        <v>320</v>
      </c>
      <c r="G39" s="26">
        <f t="shared" ref="G39:H39" si="0">SUM(G40:G42)</f>
        <v>985945.9</v>
      </c>
      <c r="H39" s="26">
        <f t="shared" si="0"/>
        <v>78182.040000000008</v>
      </c>
      <c r="I39" s="8"/>
      <c r="J39" s="9"/>
      <c r="K39" s="9"/>
    </row>
    <row r="40" spans="1:20" ht="18" customHeight="1" x14ac:dyDescent="0.25">
      <c r="A40" s="8"/>
      <c r="B40" s="50" t="s">
        <v>53</v>
      </c>
      <c r="C40" s="51"/>
      <c r="D40" s="51"/>
      <c r="E40" s="52"/>
      <c r="F40" s="19">
        <v>321</v>
      </c>
      <c r="G40" s="26">
        <v>983130.1</v>
      </c>
      <c r="H40" s="26">
        <v>77627.41</v>
      </c>
      <c r="I40" s="8"/>
      <c r="J40" s="9"/>
      <c r="K40" s="9"/>
    </row>
    <row r="41" spans="1:20" ht="18" customHeight="1" x14ac:dyDescent="0.25">
      <c r="A41" s="8"/>
      <c r="B41" s="50" t="s">
        <v>52</v>
      </c>
      <c r="C41" s="51"/>
      <c r="D41" s="51"/>
      <c r="E41" s="52"/>
      <c r="F41" s="19">
        <v>322</v>
      </c>
      <c r="G41" s="26">
        <v>699.56</v>
      </c>
      <c r="H41" s="26">
        <v>146.91</v>
      </c>
      <c r="I41" s="8"/>
      <c r="J41" s="9"/>
      <c r="K41" s="9"/>
    </row>
    <row r="42" spans="1:20" ht="18" customHeight="1" x14ac:dyDescent="0.25">
      <c r="A42" s="8"/>
      <c r="B42" s="50" t="s">
        <v>4</v>
      </c>
      <c r="C42" s="51"/>
      <c r="D42" s="51"/>
      <c r="E42" s="52"/>
      <c r="F42" s="19">
        <v>323</v>
      </c>
      <c r="G42" s="26">
        <v>2116.2399999999998</v>
      </c>
      <c r="H42" s="26">
        <v>407.72</v>
      </c>
      <c r="I42" s="8"/>
      <c r="J42" s="9"/>
      <c r="K42" s="9"/>
    </row>
    <row r="43" spans="1:20" ht="54.75" customHeight="1" x14ac:dyDescent="0.25">
      <c r="A43" s="8"/>
      <c r="B43" s="53" t="s">
        <v>59</v>
      </c>
      <c r="C43" s="54"/>
      <c r="D43" s="54"/>
      <c r="E43" s="55"/>
      <c r="F43" s="20">
        <v>330</v>
      </c>
      <c r="G43" s="26">
        <f>SUM(G44:G46)</f>
        <v>21611403.699999999</v>
      </c>
      <c r="H43" s="26">
        <f>SUM(H44:H46)</f>
        <v>2937903.81</v>
      </c>
      <c r="I43" s="8"/>
      <c r="J43" s="9"/>
      <c r="K43" s="9"/>
    </row>
    <row r="44" spans="1:20" ht="18" customHeight="1" x14ac:dyDescent="0.25">
      <c r="A44" s="8"/>
      <c r="B44" s="50" t="s">
        <v>53</v>
      </c>
      <c r="C44" s="51"/>
      <c r="D44" s="51"/>
      <c r="E44" s="52"/>
      <c r="F44" s="19">
        <v>331</v>
      </c>
      <c r="G44" s="26">
        <v>19171029.059999999</v>
      </c>
      <c r="H44" s="26">
        <v>2505593.31</v>
      </c>
      <c r="I44" s="8"/>
      <c r="J44" s="9"/>
      <c r="K44" s="9"/>
    </row>
    <row r="45" spans="1:20" ht="18" customHeight="1" x14ac:dyDescent="0.25">
      <c r="A45" s="8"/>
      <c r="B45" s="50" t="s">
        <v>52</v>
      </c>
      <c r="C45" s="51"/>
      <c r="D45" s="51"/>
      <c r="E45" s="52"/>
      <c r="F45" s="19">
        <v>332</v>
      </c>
      <c r="G45" s="26"/>
      <c r="H45" s="26"/>
      <c r="I45" s="8"/>
      <c r="J45" s="9"/>
      <c r="K45" s="9"/>
    </row>
    <row r="46" spans="1:20" ht="18" customHeight="1" x14ac:dyDescent="0.25">
      <c r="A46" s="8"/>
      <c r="B46" s="50" t="s">
        <v>4</v>
      </c>
      <c r="C46" s="51"/>
      <c r="D46" s="51"/>
      <c r="E46" s="52"/>
      <c r="F46" s="19">
        <v>333</v>
      </c>
      <c r="G46" s="26">
        <v>2440374.64</v>
      </c>
      <c r="H46" s="26">
        <v>432310.50000000006</v>
      </c>
      <c r="I46" s="8"/>
      <c r="J46" s="9"/>
      <c r="K46" s="9"/>
    </row>
    <row r="47" spans="1:20" ht="54.75" customHeight="1" x14ac:dyDescent="0.25">
      <c r="A47" s="8"/>
      <c r="B47" s="53" t="s">
        <v>60</v>
      </c>
      <c r="C47" s="54"/>
      <c r="D47" s="54"/>
      <c r="E47" s="55"/>
      <c r="F47" s="20">
        <v>340</v>
      </c>
      <c r="G47" s="26">
        <f t="shared" ref="G47:H47" si="1">SUM(G48:G50)</f>
        <v>249.81</v>
      </c>
      <c r="H47" s="26">
        <f t="shared" si="1"/>
        <v>29.98</v>
      </c>
      <c r="I47" s="8"/>
      <c r="J47" s="9"/>
      <c r="K47" s="9"/>
    </row>
    <row r="48" spans="1:20" ht="18" customHeight="1" x14ac:dyDescent="0.25">
      <c r="A48" s="8"/>
      <c r="B48" s="50" t="s">
        <v>53</v>
      </c>
      <c r="C48" s="51"/>
      <c r="D48" s="51"/>
      <c r="E48" s="52"/>
      <c r="F48" s="19">
        <v>341</v>
      </c>
      <c r="G48" s="26">
        <v>249.81</v>
      </c>
      <c r="H48" s="26">
        <v>29.98</v>
      </c>
      <c r="I48" s="8"/>
      <c r="J48" s="9"/>
      <c r="K48" s="9"/>
    </row>
    <row r="49" spans="1:9" s="9" customFormat="1" ht="18" customHeight="1" x14ac:dyDescent="0.25">
      <c r="A49" s="8"/>
      <c r="B49" s="50" t="s">
        <v>52</v>
      </c>
      <c r="C49" s="51"/>
      <c r="D49" s="51"/>
      <c r="E49" s="52"/>
      <c r="F49" s="19">
        <v>342</v>
      </c>
      <c r="G49" s="26"/>
      <c r="H49" s="26"/>
      <c r="I49" s="8"/>
    </row>
    <row r="50" spans="1:9" s="9" customFormat="1" ht="18" customHeight="1" x14ac:dyDescent="0.25">
      <c r="A50" s="8"/>
      <c r="B50" s="50" t="s">
        <v>4</v>
      </c>
      <c r="C50" s="51"/>
      <c r="D50" s="51"/>
      <c r="E50" s="52"/>
      <c r="F50" s="19">
        <v>343</v>
      </c>
      <c r="G50" s="26"/>
      <c r="H50" s="26"/>
      <c r="I50" s="8"/>
    </row>
    <row r="51" spans="1:9" s="9" customFormat="1" ht="54.75" customHeight="1" x14ac:dyDescent="0.25">
      <c r="A51" s="8"/>
      <c r="B51" s="53" t="s">
        <v>61</v>
      </c>
      <c r="C51" s="54"/>
      <c r="D51" s="54"/>
      <c r="E51" s="55"/>
      <c r="F51" s="20">
        <v>350</v>
      </c>
      <c r="G51" s="26">
        <f t="shared" ref="G51:H51" si="2">SUM(G52:G54)</f>
        <v>15904178.700000001</v>
      </c>
      <c r="H51" s="26">
        <f t="shared" si="2"/>
        <v>4003809.2499999995</v>
      </c>
      <c r="I51" s="8"/>
    </row>
    <row r="52" spans="1:9" s="9" customFormat="1" ht="18" customHeight="1" x14ac:dyDescent="0.25">
      <c r="A52" s="8"/>
      <c r="B52" s="50" t="s">
        <v>53</v>
      </c>
      <c r="C52" s="51"/>
      <c r="D52" s="51"/>
      <c r="E52" s="52"/>
      <c r="F52" s="19">
        <v>351</v>
      </c>
      <c r="G52" s="26">
        <v>12261876.940000001</v>
      </c>
      <c r="H52" s="26">
        <v>3238925.8899999997</v>
      </c>
      <c r="I52" s="8"/>
    </row>
    <row r="53" spans="1:9" s="9" customFormat="1" ht="18" customHeight="1" x14ac:dyDescent="0.25">
      <c r="A53" s="8"/>
      <c r="B53" s="50" t="s">
        <v>52</v>
      </c>
      <c r="C53" s="51"/>
      <c r="D53" s="51"/>
      <c r="E53" s="52"/>
      <c r="F53" s="19">
        <v>352</v>
      </c>
      <c r="G53" s="26">
        <v>3037499.45</v>
      </c>
      <c r="H53" s="26">
        <v>637874.88</v>
      </c>
      <c r="I53" s="8"/>
    </row>
    <row r="54" spans="1:9" s="9" customFormat="1" ht="18" customHeight="1" x14ac:dyDescent="0.25">
      <c r="A54" s="8"/>
      <c r="B54" s="50" t="s">
        <v>4</v>
      </c>
      <c r="C54" s="51"/>
      <c r="D54" s="51"/>
      <c r="E54" s="52"/>
      <c r="F54" s="19">
        <v>353</v>
      </c>
      <c r="G54" s="26">
        <v>604802.31000000006</v>
      </c>
      <c r="H54" s="26">
        <v>127008.48</v>
      </c>
      <c r="I54" s="8"/>
    </row>
    <row r="55" spans="1:9" s="9" customFormat="1" ht="54.75" customHeight="1" x14ac:dyDescent="0.25">
      <c r="A55" s="8"/>
      <c r="B55" s="53" t="s">
        <v>62</v>
      </c>
      <c r="C55" s="54"/>
      <c r="D55" s="54"/>
      <c r="E55" s="55"/>
      <c r="F55" s="20">
        <v>360</v>
      </c>
      <c r="G55" s="26">
        <f t="shared" ref="G55:H55" si="3">SUM(G56:G58)</f>
        <v>170594.45</v>
      </c>
      <c r="H55" s="26">
        <f t="shared" si="3"/>
        <v>26566.92</v>
      </c>
      <c r="I55" s="8"/>
    </row>
    <row r="56" spans="1:9" s="9" customFormat="1" ht="18" customHeight="1" x14ac:dyDescent="0.25">
      <c r="A56" s="8"/>
      <c r="B56" s="50" t="s">
        <v>53</v>
      </c>
      <c r="C56" s="51"/>
      <c r="D56" s="51"/>
      <c r="E56" s="52"/>
      <c r="F56" s="19">
        <v>361</v>
      </c>
      <c r="G56" s="26">
        <v>45220</v>
      </c>
      <c r="H56" s="26">
        <v>5426.4</v>
      </c>
      <c r="I56" s="8"/>
    </row>
    <row r="57" spans="1:9" s="9" customFormat="1" ht="18" customHeight="1" x14ac:dyDescent="0.25">
      <c r="A57" s="8"/>
      <c r="B57" s="50" t="s">
        <v>52</v>
      </c>
      <c r="C57" s="51"/>
      <c r="D57" s="51"/>
      <c r="E57" s="52"/>
      <c r="F57" s="19">
        <v>362</v>
      </c>
      <c r="G57" s="26">
        <v>4694.08</v>
      </c>
      <c r="H57" s="26">
        <v>982.07999999999993</v>
      </c>
      <c r="I57" s="8"/>
    </row>
    <row r="58" spans="1:9" s="9" customFormat="1" ht="18" customHeight="1" x14ac:dyDescent="0.25">
      <c r="A58" s="8"/>
      <c r="B58" s="50" t="s">
        <v>4</v>
      </c>
      <c r="C58" s="51"/>
      <c r="D58" s="51"/>
      <c r="E58" s="52"/>
      <c r="F58" s="19">
        <v>363</v>
      </c>
      <c r="G58" s="26">
        <v>120680.37</v>
      </c>
      <c r="H58" s="26">
        <v>20158.439999999999</v>
      </c>
      <c r="I58" s="8"/>
    </row>
    <row r="59" spans="1:9" s="9" customFormat="1" ht="18" customHeight="1" x14ac:dyDescent="0.25">
      <c r="A59" s="8"/>
      <c r="B59" s="22"/>
      <c r="C59" s="22"/>
      <c r="D59" s="22"/>
      <c r="E59" s="22"/>
      <c r="F59" s="8"/>
      <c r="G59" s="8"/>
      <c r="H59" s="8"/>
      <c r="I59" s="8"/>
    </row>
    <row r="60" spans="1:9" s="9" customFormat="1" ht="18" customHeight="1" x14ac:dyDescent="0.25">
      <c r="A60" s="8"/>
      <c r="B60" s="12" t="s">
        <v>63</v>
      </c>
      <c r="C60" s="8"/>
      <c r="D60" s="8"/>
      <c r="E60" s="8"/>
      <c r="F60" s="8"/>
      <c r="G60" s="8"/>
      <c r="H60" s="8"/>
      <c r="I60" s="8"/>
    </row>
    <row r="61" spans="1:9" s="9" customFormat="1" ht="4.5" customHeight="1" x14ac:dyDescent="0.25">
      <c r="A61" s="8"/>
      <c r="B61" s="8"/>
      <c r="C61" s="12"/>
      <c r="D61" s="12"/>
      <c r="E61" s="12"/>
      <c r="F61" s="8"/>
      <c r="G61" s="8"/>
      <c r="H61" s="8"/>
      <c r="I61" s="8"/>
    </row>
    <row r="62" spans="1:9" s="9" customFormat="1" ht="30" x14ac:dyDescent="0.25">
      <c r="A62" s="8"/>
      <c r="B62" s="63" t="s">
        <v>0</v>
      </c>
      <c r="C62" s="63"/>
      <c r="D62" s="63"/>
      <c r="E62" s="63"/>
      <c r="F62" s="18" t="s">
        <v>1</v>
      </c>
      <c r="G62" s="18" t="s">
        <v>55</v>
      </c>
      <c r="H62" s="8"/>
      <c r="I62" s="8"/>
    </row>
    <row r="63" spans="1:9" s="9" customFormat="1" ht="18" customHeight="1" x14ac:dyDescent="0.25">
      <c r="A63" s="8"/>
      <c r="B63" s="67" t="s">
        <v>2</v>
      </c>
      <c r="C63" s="67"/>
      <c r="D63" s="67"/>
      <c r="E63" s="67"/>
      <c r="F63" s="19" t="s">
        <v>3</v>
      </c>
      <c r="G63" s="19">
        <v>1</v>
      </c>
      <c r="H63" s="8"/>
      <c r="I63" s="8"/>
    </row>
    <row r="64" spans="1:9" s="9" customFormat="1" ht="49.5" customHeight="1" x14ac:dyDescent="0.25">
      <c r="A64" s="8"/>
      <c r="B64" s="69" t="s">
        <v>64</v>
      </c>
      <c r="C64" s="69"/>
      <c r="D64" s="69"/>
      <c r="E64" s="69"/>
      <c r="F64" s="20">
        <v>400</v>
      </c>
      <c r="G64" s="26">
        <f>SUM(G65,G69)</f>
        <v>185543816.98000002</v>
      </c>
      <c r="H64" s="8"/>
      <c r="I64" s="8"/>
    </row>
    <row r="65" spans="1:9" s="9" customFormat="1" ht="42" customHeight="1" x14ac:dyDescent="0.25">
      <c r="A65" s="8"/>
      <c r="B65" s="70" t="s">
        <v>65</v>
      </c>
      <c r="C65" s="70"/>
      <c r="D65" s="70"/>
      <c r="E65" s="70"/>
      <c r="F65" s="20">
        <v>410</v>
      </c>
      <c r="G65" s="26">
        <f t="shared" ref="G65" si="4">SUM(G66:G68)</f>
        <v>59781627.689999998</v>
      </c>
      <c r="H65" s="8"/>
      <c r="I65" s="8"/>
    </row>
    <row r="66" spans="1:9" s="9" customFormat="1" ht="18" customHeight="1" x14ac:dyDescent="0.25">
      <c r="A66" s="8"/>
      <c r="B66" s="71" t="s">
        <v>53</v>
      </c>
      <c r="C66" s="72"/>
      <c r="D66" s="72"/>
      <c r="E66" s="73"/>
      <c r="F66" s="19">
        <v>411</v>
      </c>
      <c r="G66" s="26">
        <v>50552348.379999995</v>
      </c>
      <c r="H66" s="8"/>
      <c r="I66" s="8"/>
    </row>
    <row r="67" spans="1:9" s="9" customFormat="1" ht="18" customHeight="1" x14ac:dyDescent="0.25">
      <c r="A67" s="8"/>
      <c r="B67" s="71" t="s">
        <v>52</v>
      </c>
      <c r="C67" s="72"/>
      <c r="D67" s="72"/>
      <c r="E67" s="73"/>
      <c r="F67" s="19">
        <v>412</v>
      </c>
      <c r="G67" s="26">
        <v>8047060.9199999999</v>
      </c>
      <c r="H67" s="8"/>
      <c r="I67" s="8"/>
    </row>
    <row r="68" spans="1:9" s="9" customFormat="1" ht="18" customHeight="1" x14ac:dyDescent="0.25">
      <c r="A68" s="8"/>
      <c r="B68" s="71" t="s">
        <v>4</v>
      </c>
      <c r="C68" s="72"/>
      <c r="D68" s="72"/>
      <c r="E68" s="73"/>
      <c r="F68" s="19">
        <v>413</v>
      </c>
      <c r="G68" s="26">
        <v>1182218.3900000001</v>
      </c>
      <c r="H68" s="8"/>
      <c r="I68" s="8"/>
    </row>
    <row r="69" spans="1:9" s="9" customFormat="1" ht="38.25" customHeight="1" x14ac:dyDescent="0.25">
      <c r="A69" s="8"/>
      <c r="B69" s="70" t="s">
        <v>66</v>
      </c>
      <c r="C69" s="70"/>
      <c r="D69" s="70"/>
      <c r="E69" s="70"/>
      <c r="F69" s="20">
        <v>420</v>
      </c>
      <c r="G69" s="26">
        <f t="shared" ref="G69" si="5">SUM(G70:G72)</f>
        <v>125762189.29000001</v>
      </c>
      <c r="H69" s="8"/>
      <c r="I69" s="8"/>
    </row>
    <row r="70" spans="1:9" s="9" customFormat="1" ht="18" customHeight="1" x14ac:dyDescent="0.25">
      <c r="A70" s="8"/>
      <c r="B70" s="71" t="s">
        <v>53</v>
      </c>
      <c r="C70" s="72"/>
      <c r="D70" s="72"/>
      <c r="E70" s="73"/>
      <c r="F70" s="19">
        <v>421</v>
      </c>
      <c r="G70" s="26">
        <v>116585636.43000001</v>
      </c>
      <c r="H70" s="8"/>
      <c r="I70" s="8"/>
    </row>
    <row r="71" spans="1:9" s="9" customFormat="1" ht="18" customHeight="1" x14ac:dyDescent="0.25">
      <c r="A71" s="8"/>
      <c r="B71" s="71" t="s">
        <v>52</v>
      </c>
      <c r="C71" s="72"/>
      <c r="D71" s="72"/>
      <c r="E71" s="73"/>
      <c r="F71" s="19">
        <v>422</v>
      </c>
      <c r="G71" s="26">
        <v>7384056.9399999995</v>
      </c>
      <c r="H71" s="8"/>
      <c r="I71" s="8"/>
    </row>
    <row r="72" spans="1:9" s="9" customFormat="1" ht="18" customHeight="1" x14ac:dyDescent="0.25">
      <c r="A72" s="8"/>
      <c r="B72" s="71" t="s">
        <v>4</v>
      </c>
      <c r="C72" s="72"/>
      <c r="D72" s="72"/>
      <c r="E72" s="73"/>
      <c r="F72" s="19">
        <v>423</v>
      </c>
      <c r="G72" s="26">
        <v>1792495.92</v>
      </c>
      <c r="H72" s="8"/>
      <c r="I72" s="8"/>
    </row>
    <row r="73" spans="1:9" s="9" customFormat="1" ht="45.75" customHeight="1" x14ac:dyDescent="0.25">
      <c r="A73" s="8"/>
      <c r="B73" s="68" t="s">
        <v>68</v>
      </c>
      <c r="C73" s="68"/>
      <c r="D73" s="68"/>
      <c r="E73" s="68"/>
      <c r="F73" s="68"/>
      <c r="G73" s="68"/>
      <c r="H73" s="68"/>
      <c r="I73" s="8"/>
    </row>
    <row r="74" spans="1:9" s="9" customFormat="1" x14ac:dyDescent="0.25">
      <c r="A74" s="8"/>
      <c r="B74" s="8"/>
      <c r="C74" s="8"/>
      <c r="D74" s="8"/>
      <c r="E74" s="8"/>
      <c r="F74" s="8"/>
      <c r="G74" s="8"/>
      <c r="H74" s="8"/>
      <c r="I74" s="8"/>
    </row>
    <row r="75" spans="1:9" s="9" customFormat="1" ht="15.75" x14ac:dyDescent="0.25">
      <c r="A75" s="8"/>
      <c r="B75" s="12" t="s">
        <v>71</v>
      </c>
      <c r="C75" s="12"/>
      <c r="D75" s="12"/>
      <c r="E75" s="8"/>
      <c r="F75" s="8"/>
      <c r="G75" s="8"/>
      <c r="H75" s="8"/>
      <c r="I75" s="8"/>
    </row>
    <row r="76" spans="1:9" s="9" customFormat="1" ht="5.25" customHeight="1" x14ac:dyDescent="0.25">
      <c r="A76" s="8"/>
      <c r="B76" s="8"/>
      <c r="C76" s="8"/>
      <c r="D76" s="8"/>
      <c r="E76" s="8"/>
      <c r="F76" s="8"/>
      <c r="G76" s="8"/>
      <c r="H76" s="8"/>
      <c r="I76" s="8"/>
    </row>
    <row r="77" spans="1:9" s="9" customFormat="1" ht="15.75" x14ac:dyDescent="0.25">
      <c r="A77" s="8"/>
      <c r="B77" s="8"/>
      <c r="C77" s="23" t="s">
        <v>69</v>
      </c>
      <c r="D77" s="8"/>
      <c r="E77" s="8"/>
      <c r="F77" s="47">
        <f>Aprekini!C22</f>
        <v>1</v>
      </c>
      <c r="G77" s="8"/>
      <c r="H77" s="8"/>
      <c r="I77" s="8"/>
    </row>
    <row r="78" spans="1:9" s="9" customFormat="1" ht="21.75" customHeight="1" x14ac:dyDescent="0.25">
      <c r="A78" s="8"/>
      <c r="B78" s="8"/>
      <c r="C78" s="23" t="s">
        <v>70</v>
      </c>
      <c r="D78" s="8"/>
      <c r="E78" s="8"/>
      <c r="F78" s="8"/>
      <c r="G78" s="8"/>
      <c r="H78" s="8"/>
      <c r="I78" s="8"/>
    </row>
    <row r="79" spans="1:9" s="9" customFormat="1" ht="21.75" customHeight="1" x14ac:dyDescent="0.25">
      <c r="A79" s="8"/>
      <c r="B79" s="8"/>
      <c r="C79" s="8"/>
      <c r="D79" s="8"/>
      <c r="E79" s="8"/>
      <c r="F79" s="8"/>
      <c r="G79" s="8"/>
      <c r="H79" s="8"/>
      <c r="I79" s="8"/>
    </row>
    <row r="80" spans="1:9" s="9" customFormat="1" ht="15.75" x14ac:dyDescent="0.25">
      <c r="A80" s="8"/>
      <c r="B80" s="12" t="s">
        <v>72</v>
      </c>
      <c r="C80" s="12"/>
      <c r="D80" s="12"/>
      <c r="E80" s="8"/>
      <c r="F80" s="8"/>
      <c r="G80" s="8"/>
      <c r="H80" s="8"/>
      <c r="I80" s="8"/>
    </row>
    <row r="81" spans="1:11" ht="18" customHeight="1" x14ac:dyDescent="0.25">
      <c r="A81" s="8"/>
      <c r="B81" s="12"/>
      <c r="C81" s="25" t="s">
        <v>73</v>
      </c>
      <c r="D81" s="12"/>
      <c r="E81" s="8"/>
      <c r="F81" s="8"/>
      <c r="G81" s="8"/>
      <c r="H81" s="8"/>
      <c r="I81" s="8"/>
      <c r="J81" s="9"/>
      <c r="K81" s="9"/>
    </row>
    <row r="82" spans="1:11" ht="15.75" x14ac:dyDescent="0.25">
      <c r="A82" s="8"/>
      <c r="B82" s="12"/>
      <c r="C82" s="24" t="s">
        <v>19</v>
      </c>
      <c r="D82" s="12"/>
      <c r="E82" s="8"/>
      <c r="F82" s="8"/>
      <c r="G82" s="8"/>
      <c r="H82" s="8"/>
      <c r="I82" s="8"/>
      <c r="J82" s="9"/>
      <c r="K82" s="9"/>
    </row>
    <row r="83" spans="1:11" ht="6.7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9"/>
      <c r="K83" s="9"/>
    </row>
    <row r="84" spans="1:11" x14ac:dyDescent="0.25">
      <c r="A84" s="8"/>
      <c r="B84" s="8"/>
      <c r="C84" s="64"/>
      <c r="D84" s="64"/>
      <c r="E84" s="64"/>
      <c r="F84" s="64"/>
      <c r="G84" s="64"/>
      <c r="H84" s="8"/>
      <c r="I84" s="8"/>
      <c r="J84" s="9"/>
      <c r="K84" s="9"/>
    </row>
    <row r="85" spans="1:11" x14ac:dyDescent="0.25">
      <c r="A85" s="8"/>
      <c r="B85" s="8"/>
      <c r="C85" s="65" t="s">
        <v>18</v>
      </c>
      <c r="D85" s="65"/>
      <c r="E85" s="65"/>
      <c r="F85" s="65"/>
      <c r="G85" s="65"/>
      <c r="H85" s="8"/>
      <c r="I85" s="8"/>
      <c r="J85" s="9"/>
      <c r="K85" s="9"/>
    </row>
    <row r="86" spans="1:11" ht="16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9"/>
      <c r="K86" s="9"/>
    </row>
    <row r="87" spans="1:11" x14ac:dyDescent="0.25">
      <c r="A87" s="8"/>
      <c r="B87" s="8"/>
      <c r="C87" s="66"/>
      <c r="D87" s="66"/>
      <c r="E87" s="66"/>
      <c r="F87" s="27"/>
      <c r="G87" s="8"/>
      <c r="H87" s="8"/>
      <c r="I87" s="8"/>
      <c r="J87" s="9"/>
      <c r="K87" s="9"/>
    </row>
    <row r="88" spans="1:11" x14ac:dyDescent="0.25">
      <c r="A88" s="8"/>
      <c r="B88" s="8"/>
      <c r="C88" s="65" t="s">
        <v>20</v>
      </c>
      <c r="D88" s="65"/>
      <c r="E88" s="65"/>
      <c r="F88" s="65"/>
      <c r="G88" s="8"/>
      <c r="H88" s="8"/>
      <c r="I88" s="8"/>
      <c r="J88" s="9"/>
      <c r="K88" s="9"/>
    </row>
    <row r="89" spans="1:11" x14ac:dyDescent="0.25">
      <c r="A89" s="8"/>
      <c r="B89" s="8"/>
      <c r="C89" s="8"/>
      <c r="D89" s="8"/>
      <c r="E89" s="8"/>
      <c r="F89" s="8"/>
      <c r="G89" s="8"/>
      <c r="H89" s="8"/>
      <c r="I89" s="8"/>
      <c r="J89" s="9"/>
      <c r="K89" s="9"/>
    </row>
    <row r="90" spans="1:11" ht="36.75" customHeight="1" x14ac:dyDescent="0.25">
      <c r="A90" s="8"/>
      <c r="B90" s="56" t="s">
        <v>21</v>
      </c>
      <c r="C90" s="56"/>
      <c r="D90" s="56"/>
      <c r="E90" s="56"/>
      <c r="F90" s="56"/>
      <c r="G90" s="56"/>
      <c r="H90" s="56"/>
      <c r="I90" s="8"/>
      <c r="J90" s="9"/>
      <c r="K90" s="9"/>
    </row>
    <row r="91" spans="1:11" x14ac:dyDescent="0.25">
      <c r="A91" s="8"/>
      <c r="B91" s="8"/>
      <c r="C91" s="8"/>
      <c r="D91" s="8"/>
      <c r="E91" s="8"/>
      <c r="F91" s="8"/>
      <c r="G91" s="8"/>
      <c r="H91" s="8"/>
      <c r="I91" s="8"/>
      <c r="J91" s="9"/>
      <c r="K91" s="9"/>
    </row>
    <row r="92" spans="1:11" hidden="1" x14ac:dyDescent="0.25"/>
    <row r="93" spans="1:11" hidden="1" x14ac:dyDescent="0.25"/>
    <row r="94" spans="1:11" hidden="1" x14ac:dyDescent="0.25"/>
    <row r="95" spans="1:11" hidden="1" x14ac:dyDescent="0.25"/>
    <row r="96" spans="1:11" hidden="1" x14ac:dyDescent="0.25"/>
    <row r="97" hidden="1" x14ac:dyDescent="0.25"/>
    <row r="98" hidden="1" x14ac:dyDescent="0.25"/>
    <row r="99" hidden="1" x14ac:dyDescent="0.25"/>
  </sheetData>
  <sheetProtection algorithmName="SHA-512" hashValue="Nmn/x9mgvEQdEihpe8pRbS3gsWI1vA8+x3eHbewiBsS0HL7R90yJL31gxfOdkLlSGjFKJyQJx9iOOANTumX7Ig==" saltValue="F+EGRIGHff/87PeRq1UG1w==" spinCount="100000" sheet="1" objects="1" scenarios="1" selectLockedCells="1" selectUnlockedCells="1"/>
  <mergeCells count="67">
    <mergeCell ref="G1:H1"/>
    <mergeCell ref="B3:H3"/>
    <mergeCell ref="B33:E33"/>
    <mergeCell ref="B24:E24"/>
    <mergeCell ref="C14:E14"/>
    <mergeCell ref="C15:E15"/>
    <mergeCell ref="C16:E16"/>
    <mergeCell ref="C17:E17"/>
    <mergeCell ref="C18:E18"/>
    <mergeCell ref="B23:E23"/>
    <mergeCell ref="B25:E25"/>
    <mergeCell ref="B26:E26"/>
    <mergeCell ref="B27:E27"/>
    <mergeCell ref="B28:E28"/>
    <mergeCell ref="B2:H2"/>
    <mergeCell ref="F12:H12"/>
    <mergeCell ref="B52:E52"/>
    <mergeCell ref="B43:E43"/>
    <mergeCell ref="B44:E44"/>
    <mergeCell ref="C12:E12"/>
    <mergeCell ref="C13:E13"/>
    <mergeCell ref="B47:E47"/>
    <mergeCell ref="B48:E48"/>
    <mergeCell ref="B49:E49"/>
    <mergeCell ref="B50:E50"/>
    <mergeCell ref="B51:E51"/>
    <mergeCell ref="B34:E34"/>
    <mergeCell ref="B35:E35"/>
    <mergeCell ref="B36:E36"/>
    <mergeCell ref="B37:E37"/>
    <mergeCell ref="B46:E46"/>
    <mergeCell ref="C87:E87"/>
    <mergeCell ref="C85:G85"/>
    <mergeCell ref="B58:E58"/>
    <mergeCell ref="B62:E62"/>
    <mergeCell ref="B63:E63"/>
    <mergeCell ref="B73:H7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90:H90"/>
    <mergeCell ref="F13:H13"/>
    <mergeCell ref="F14:H14"/>
    <mergeCell ref="F15:H15"/>
    <mergeCell ref="F16:H16"/>
    <mergeCell ref="F17:H17"/>
    <mergeCell ref="F18:H18"/>
    <mergeCell ref="B38:E38"/>
    <mergeCell ref="B39:E39"/>
    <mergeCell ref="B40:E40"/>
    <mergeCell ref="B41:E41"/>
    <mergeCell ref="B42:E42"/>
    <mergeCell ref="B45:E45"/>
    <mergeCell ref="B32:E32"/>
    <mergeCell ref="C84:G84"/>
    <mergeCell ref="C88:F88"/>
    <mergeCell ref="B53:E53"/>
    <mergeCell ref="B54:E54"/>
    <mergeCell ref="B55:E55"/>
    <mergeCell ref="B56:E56"/>
    <mergeCell ref="B57:E57"/>
  </mergeCells>
  <conditionalFormatting sqref="G25:H28 G34:H35 G39:H39 G43:H43 G47:H47 G51:H51 G55:H55 G64:G65 G69">
    <cfRule type="cellIs" dxfId="43" priority="25" operator="equal">
      <formula>0</formula>
    </cfRule>
  </conditionalFormatting>
  <conditionalFormatting sqref="G36:H36">
    <cfRule type="cellIs" dxfId="42" priority="22" operator="equal">
      <formula>0</formula>
    </cfRule>
  </conditionalFormatting>
  <conditionalFormatting sqref="G37:H37">
    <cfRule type="cellIs" dxfId="41" priority="21" operator="equal">
      <formula>0</formula>
    </cfRule>
  </conditionalFormatting>
  <conditionalFormatting sqref="G38:H38">
    <cfRule type="cellIs" dxfId="40" priority="20" operator="equal">
      <formula>0</formula>
    </cfRule>
  </conditionalFormatting>
  <conditionalFormatting sqref="G40:H40">
    <cfRule type="cellIs" dxfId="39" priority="19" operator="equal">
      <formula>0</formula>
    </cfRule>
  </conditionalFormatting>
  <conditionalFormatting sqref="G41:H41">
    <cfRule type="cellIs" dxfId="38" priority="18" operator="equal">
      <formula>0</formula>
    </cfRule>
  </conditionalFormatting>
  <conditionalFormatting sqref="G42:H42">
    <cfRule type="cellIs" dxfId="37" priority="17" operator="equal">
      <formula>0</formula>
    </cfRule>
  </conditionalFormatting>
  <conditionalFormatting sqref="G44:H44">
    <cfRule type="cellIs" dxfId="36" priority="16" operator="equal">
      <formula>0</formula>
    </cfRule>
  </conditionalFormatting>
  <conditionalFormatting sqref="G45:H45">
    <cfRule type="cellIs" dxfId="35" priority="15" operator="equal">
      <formula>0</formula>
    </cfRule>
  </conditionalFormatting>
  <conditionalFormatting sqref="G46:H46">
    <cfRule type="cellIs" dxfId="34" priority="14" operator="equal">
      <formula>0</formula>
    </cfRule>
  </conditionalFormatting>
  <conditionalFormatting sqref="G48:H48">
    <cfRule type="cellIs" dxfId="33" priority="13" operator="equal">
      <formula>0</formula>
    </cfRule>
  </conditionalFormatting>
  <conditionalFormatting sqref="G49:H49">
    <cfRule type="cellIs" dxfId="32" priority="12" operator="equal">
      <formula>0</formula>
    </cfRule>
  </conditionalFormatting>
  <conditionalFormatting sqref="G50:H50">
    <cfRule type="cellIs" dxfId="31" priority="11" operator="equal">
      <formula>0</formula>
    </cfRule>
  </conditionalFormatting>
  <conditionalFormatting sqref="G52:H52">
    <cfRule type="cellIs" dxfId="30" priority="10" operator="equal">
      <formula>0</formula>
    </cfRule>
  </conditionalFormatting>
  <conditionalFormatting sqref="G53:H53">
    <cfRule type="cellIs" dxfId="29" priority="9" operator="equal">
      <formula>0</formula>
    </cfRule>
  </conditionalFormatting>
  <conditionalFormatting sqref="G54:H54">
    <cfRule type="cellIs" dxfId="28" priority="8" operator="equal">
      <formula>0</formula>
    </cfRule>
  </conditionalFormatting>
  <conditionalFormatting sqref="G56:H56">
    <cfRule type="cellIs" dxfId="27" priority="7" operator="equal">
      <formula>0</formula>
    </cfRule>
  </conditionalFormatting>
  <conditionalFormatting sqref="G57:H57">
    <cfRule type="cellIs" dxfId="26" priority="6" operator="equal">
      <formula>0</formula>
    </cfRule>
  </conditionalFormatting>
  <conditionalFormatting sqref="G58:H58">
    <cfRule type="cellIs" dxfId="25" priority="5" operator="equal">
      <formula>0</formula>
    </cfRule>
  </conditionalFormatting>
  <conditionalFormatting sqref="G66:G67">
    <cfRule type="cellIs" dxfId="24" priority="4" operator="equal">
      <formula>0</formula>
    </cfRule>
  </conditionalFormatting>
  <conditionalFormatting sqref="G68">
    <cfRule type="cellIs" dxfId="23" priority="3" operator="equal">
      <formula>0</formula>
    </cfRule>
  </conditionalFormatting>
  <conditionalFormatting sqref="G70:G71">
    <cfRule type="cellIs" dxfId="22" priority="2" operator="equal">
      <formula>0</formula>
    </cfRule>
  </conditionalFormatting>
  <conditionalFormatting sqref="G72">
    <cfRule type="cellIs" dxfId="21" priority="1" operator="equal">
      <formula>0</formula>
    </cfRule>
  </conditionalFormatting>
  <dataValidations count="1">
    <dataValidation type="decimal" operator="greaterThanOrEqual" allowBlank="1" showInputMessage="1" showErrorMessage="1" errorTitle="Ievadiet decimālskaitli!" error="Realizācijas apjomam jābūt pozitīvam decimālskaitlim!_x000a_Pamēģiniet dedimālskaitļos punkta vietā lietot komatu vai otrādi._x000a_Skaitļi jāievada bez atstarpēm." sqref="G64:G72 G25:H28 G34:H44 G46:H58" xr:uid="{00000000-0002-0000-0000-00000000000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blackAndWhite="1" r:id="rId1"/>
  <headerFooter>
    <oddFooter>&amp;C&amp;K01+023&amp;P no &amp;N</oddFooter>
  </headerFooter>
  <rowBreaks count="1" manualBreakCount="1">
    <brk id="42" max="8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stopIfTrue="1" id="{2760AC75-16DF-47C3-A398-D322B24C066D}">
            <xm:f>Aprekini!$C$22=2</xm:f>
            <x14:dxf>
              <font>
                <b/>
                <i val="0"/>
              </font>
            </x14:dxf>
          </x14:cfRule>
          <x14:cfRule type="expression" priority="34" id="{8EAAF581-34F9-451B-AADF-ED1BEFF372CA}">
            <xm:f>Aprekini!$C$22=2</xm:f>
            <x14:dxf>
              <font>
                <color rgb="FFC00000"/>
              </font>
            </x14:dxf>
          </x14:cfRule>
          <xm:sqref>C78</xm:sqref>
        </x14:conditionalFormatting>
        <x14:conditionalFormatting xmlns:xm="http://schemas.microsoft.com/office/excel/2006/main">
          <x14:cfRule type="expression" priority="23" stopIfTrue="1" id="{450CDABE-7F28-4DA3-BF83-9E6DBF6DF45D}">
            <xm:f>Aprekini!$C$22=2</xm:f>
            <x14:dxf>
              <font>
                <b/>
                <i val="0"/>
              </font>
            </x14:dxf>
          </x14:cfRule>
          <x14:cfRule type="expression" priority="24" id="{33F68F45-8B0B-4FC4-9247-5A9C181A26F5}">
            <xm:f>Aprekini!$C$22=2</xm:f>
            <x14:dxf>
              <font>
                <color rgb="FFC00000"/>
              </font>
            </x14:dxf>
          </x14:cfRule>
          <xm:sqref>C77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3:T884"/>
  <sheetViews>
    <sheetView zoomScale="70" zoomScaleNormal="70" workbookViewId="0">
      <selection activeCell="B28" sqref="B28"/>
    </sheetView>
  </sheetViews>
  <sheetFormatPr defaultRowHeight="15" x14ac:dyDescent="0.25"/>
  <cols>
    <col min="1" max="1" width="3.5703125" customWidth="1"/>
    <col min="2" max="2" width="35.7109375" customWidth="1"/>
    <col min="5" max="5" width="14.42578125" customWidth="1"/>
    <col min="6" max="6" width="11.85546875" customWidth="1"/>
    <col min="7" max="7" width="25.28515625" customWidth="1"/>
    <col min="8" max="8" width="12.28515625" bestFit="1" customWidth="1"/>
    <col min="9" max="10" width="35.5703125" customWidth="1"/>
    <col min="11" max="11" width="20.28515625" customWidth="1"/>
    <col min="12" max="12" width="19" customWidth="1"/>
    <col min="13" max="13" width="14.28515625" customWidth="1"/>
    <col min="15" max="15" width="9.7109375" customWidth="1"/>
    <col min="16" max="18" width="12" customWidth="1"/>
    <col min="19" max="19" width="12.5703125" customWidth="1"/>
  </cols>
  <sheetData>
    <row r="3" spans="2:18" x14ac:dyDescent="0.25">
      <c r="B3" t="s">
        <v>24</v>
      </c>
      <c r="E3" t="s">
        <v>74</v>
      </c>
      <c r="F3" s="5" t="s">
        <v>75</v>
      </c>
      <c r="G3" s="5" t="s">
        <v>153</v>
      </c>
      <c r="H3" s="5" t="s">
        <v>41</v>
      </c>
      <c r="I3" t="s">
        <v>76</v>
      </c>
      <c r="J3" t="s">
        <v>77</v>
      </c>
      <c r="K3" t="s">
        <v>229</v>
      </c>
      <c r="L3" t="s">
        <v>283</v>
      </c>
      <c r="M3" t="s">
        <v>78</v>
      </c>
      <c r="N3" t="s">
        <v>79</v>
      </c>
      <c r="O3" t="s">
        <v>80</v>
      </c>
      <c r="P3" t="s">
        <v>81</v>
      </c>
      <c r="Q3" t="s">
        <v>43</v>
      </c>
      <c r="R3" t="s">
        <v>44</v>
      </c>
    </row>
    <row r="4" spans="2:18" x14ac:dyDescent="0.25">
      <c r="B4" s="2" t="str">
        <f>IF(OR(ISBLANK(Veidlapa_Ražotāju!F16),Veidlapa_Ražotāju!F16=0),"",Veidlapa_Ražotāju!F16)</f>
        <v/>
      </c>
      <c r="E4" t="s">
        <v>92</v>
      </c>
      <c r="F4" s="4" t="s">
        <v>124</v>
      </c>
      <c r="G4" t="s">
        <v>419</v>
      </c>
      <c r="H4" s="4" t="s">
        <v>201</v>
      </c>
      <c r="I4" s="4" t="s">
        <v>168</v>
      </c>
      <c r="J4" s="4" t="s">
        <v>261</v>
      </c>
      <c r="K4" s="4" t="s">
        <v>232</v>
      </c>
      <c r="L4" s="4"/>
      <c r="M4" s="4" t="s">
        <v>290</v>
      </c>
      <c r="N4" s="4" t="s">
        <v>342</v>
      </c>
      <c r="O4" s="4" t="s">
        <v>343</v>
      </c>
      <c r="P4" s="4" t="s">
        <v>344</v>
      </c>
      <c r="Q4" s="4" t="s">
        <v>124</v>
      </c>
      <c r="R4" s="36"/>
    </row>
    <row r="5" spans="2:18" x14ac:dyDescent="0.25">
      <c r="E5" t="s">
        <v>87</v>
      </c>
      <c r="F5" s="4" t="s">
        <v>119</v>
      </c>
      <c r="G5" t="s">
        <v>420</v>
      </c>
      <c r="H5" s="4" t="s">
        <v>198</v>
      </c>
      <c r="I5" s="4" t="s">
        <v>163</v>
      </c>
      <c r="J5" s="4" t="s">
        <v>256</v>
      </c>
      <c r="K5" s="4" t="s">
        <v>446</v>
      </c>
      <c r="L5" s="4"/>
      <c r="M5" s="4" t="s">
        <v>287</v>
      </c>
      <c r="N5" s="4" t="s">
        <v>345</v>
      </c>
      <c r="O5" s="4"/>
      <c r="P5" s="4" t="s">
        <v>346</v>
      </c>
      <c r="Q5" s="4" t="s">
        <v>119</v>
      </c>
      <c r="R5" s="36"/>
    </row>
    <row r="6" spans="2:18" x14ac:dyDescent="0.25">
      <c r="B6" t="s">
        <v>25</v>
      </c>
      <c r="E6" t="s">
        <v>89</v>
      </c>
      <c r="F6" s="4" t="s">
        <v>121</v>
      </c>
      <c r="G6" t="s">
        <v>421</v>
      </c>
      <c r="H6" s="4" t="s">
        <v>199</v>
      </c>
      <c r="I6" s="4" t="s">
        <v>165</v>
      </c>
      <c r="J6" s="4" t="s">
        <v>258</v>
      </c>
      <c r="K6" s="4" t="s">
        <v>447</v>
      </c>
      <c r="L6" s="4"/>
      <c r="M6" s="4" t="s">
        <v>288</v>
      </c>
      <c r="N6" s="4" t="s">
        <v>347</v>
      </c>
      <c r="O6" s="4" t="s">
        <v>348</v>
      </c>
      <c r="P6" s="4" t="s">
        <v>349</v>
      </c>
      <c r="Q6" s="4" t="s">
        <v>121</v>
      </c>
      <c r="R6" s="36"/>
    </row>
    <row r="7" spans="2:18" x14ac:dyDescent="0.25">
      <c r="B7" s="3">
        <f t="array" ref="B7">MIN(SEARCH({0;1;2;3;4;5;6;7;8;9},B4&amp;"0123456789"))</f>
        <v>1</v>
      </c>
      <c r="E7" t="s">
        <v>113</v>
      </c>
      <c r="F7" s="4" t="s">
        <v>148</v>
      </c>
      <c r="G7" t="s">
        <v>422</v>
      </c>
      <c r="H7" s="4" t="s">
        <v>224</v>
      </c>
      <c r="I7" s="4" t="s">
        <v>191</v>
      </c>
      <c r="J7" s="4" t="s">
        <v>279</v>
      </c>
      <c r="K7" s="4" t="s">
        <v>249</v>
      </c>
      <c r="L7" s="4"/>
      <c r="M7" s="4" t="s">
        <v>313</v>
      </c>
      <c r="N7" s="4" t="s">
        <v>350</v>
      </c>
      <c r="O7" s="4" t="s">
        <v>351</v>
      </c>
      <c r="P7" s="4" t="s">
        <v>352</v>
      </c>
      <c r="Q7" s="4" t="s">
        <v>148</v>
      </c>
      <c r="R7" s="36"/>
    </row>
    <row r="8" spans="2:18" x14ac:dyDescent="0.25">
      <c r="E8" t="s">
        <v>101</v>
      </c>
      <c r="F8" s="4" t="s">
        <v>135</v>
      </c>
      <c r="G8" t="s">
        <v>423</v>
      </c>
      <c r="H8" s="4" t="s">
        <v>211</v>
      </c>
      <c r="I8" s="4" t="s">
        <v>179</v>
      </c>
      <c r="J8" s="4" t="s">
        <v>269</v>
      </c>
      <c r="K8" s="4" t="s">
        <v>238</v>
      </c>
      <c r="L8" s="4"/>
      <c r="M8" s="4" t="s">
        <v>300</v>
      </c>
      <c r="N8" s="4" t="s">
        <v>353</v>
      </c>
      <c r="O8" s="4"/>
      <c r="P8" s="4" t="s">
        <v>354</v>
      </c>
      <c r="Q8" s="4" t="s">
        <v>135</v>
      </c>
      <c r="R8" s="36"/>
    </row>
    <row r="9" spans="2:18" x14ac:dyDescent="0.25">
      <c r="B9" t="s">
        <v>26</v>
      </c>
      <c r="E9" t="s">
        <v>94</v>
      </c>
      <c r="F9" s="4" t="s">
        <v>127</v>
      </c>
      <c r="G9" t="s">
        <v>424</v>
      </c>
      <c r="H9" s="4" t="s">
        <v>203</v>
      </c>
      <c r="I9" s="4" t="s">
        <v>171</v>
      </c>
      <c r="J9" s="4" t="s">
        <v>262</v>
      </c>
      <c r="K9" s="4" t="s">
        <v>234</v>
      </c>
      <c r="L9" s="4"/>
      <c r="M9" s="4" t="s">
        <v>292</v>
      </c>
      <c r="N9" s="4" t="s">
        <v>355</v>
      </c>
      <c r="O9" s="4" t="s">
        <v>356</v>
      </c>
      <c r="P9" s="4" t="s">
        <v>357</v>
      </c>
      <c r="Q9" s="4" t="s">
        <v>127</v>
      </c>
      <c r="R9" s="36"/>
    </row>
    <row r="10" spans="2:18" x14ac:dyDescent="0.25">
      <c r="B10" s="3">
        <f t="array" aca="1" ref="B10" ca="1">IF(ISNUMBER(VALUE(B13)),LEN(B13),MATCH(TRUE,ISERROR(VALUE(MID(B13,ROW(INDIRECT("1:"&amp;LEN(B13))),1))),0)-1)</f>
        <v>0</v>
      </c>
      <c r="E10" t="s">
        <v>102</v>
      </c>
      <c r="F10" s="4" t="s">
        <v>136</v>
      </c>
      <c r="G10" t="s">
        <v>425</v>
      </c>
      <c r="H10" s="4" t="s">
        <v>212</v>
      </c>
      <c r="I10" s="4" t="s">
        <v>180</v>
      </c>
      <c r="J10" s="4" t="s">
        <v>270</v>
      </c>
      <c r="K10" s="4" t="s">
        <v>239</v>
      </c>
      <c r="L10" s="4"/>
      <c r="M10" s="4" t="s">
        <v>301</v>
      </c>
      <c r="N10" s="4" t="s">
        <v>358</v>
      </c>
      <c r="O10" s="4" t="s">
        <v>359</v>
      </c>
      <c r="P10" s="4" t="s">
        <v>360</v>
      </c>
      <c r="Q10" s="4" t="s">
        <v>136</v>
      </c>
      <c r="R10" s="36"/>
    </row>
    <row r="11" spans="2:18" x14ac:dyDescent="0.25">
      <c r="E11" t="s">
        <v>105</v>
      </c>
      <c r="F11" s="4" t="s">
        <v>139</v>
      </c>
      <c r="G11" t="s">
        <v>426</v>
      </c>
      <c r="H11" s="4" t="s">
        <v>215</v>
      </c>
      <c r="I11" s="4" t="s">
        <v>183</v>
      </c>
      <c r="J11" s="4" t="s">
        <v>273</v>
      </c>
      <c r="K11" s="4" t="s">
        <v>242</v>
      </c>
      <c r="L11" s="4"/>
      <c r="M11" s="4" t="s">
        <v>304</v>
      </c>
      <c r="N11" s="4" t="s">
        <v>361</v>
      </c>
      <c r="O11" s="4" t="s">
        <v>362</v>
      </c>
      <c r="P11" s="4" t="s">
        <v>363</v>
      </c>
      <c r="Q11" s="4" t="s">
        <v>139</v>
      </c>
      <c r="R11" s="36"/>
    </row>
    <row r="12" spans="2:18" x14ac:dyDescent="0.25">
      <c r="B12" t="s">
        <v>27</v>
      </c>
      <c r="E12" t="s">
        <v>93</v>
      </c>
      <c r="F12" s="4" t="s">
        <v>126</v>
      </c>
      <c r="G12" t="s">
        <v>427</v>
      </c>
      <c r="H12" s="4" t="s">
        <v>202</v>
      </c>
      <c r="I12" s="4" t="s">
        <v>170</v>
      </c>
      <c r="J12" s="4" t="s">
        <v>34</v>
      </c>
      <c r="K12" s="4" t="s">
        <v>233</v>
      </c>
      <c r="L12" s="4"/>
      <c r="M12" s="4" t="s">
        <v>291</v>
      </c>
      <c r="N12" s="4" t="s">
        <v>364</v>
      </c>
      <c r="O12" s="4" t="s">
        <v>365</v>
      </c>
      <c r="P12" s="4" t="s">
        <v>366</v>
      </c>
      <c r="Q12" s="4" t="s">
        <v>126</v>
      </c>
      <c r="R12" s="36"/>
    </row>
    <row r="13" spans="2:18" x14ac:dyDescent="0.25">
      <c r="B13" s="44" t="str">
        <f>SUBSTITUTE(MID(B4,B7,LEN(B4)),"/","|")&amp;"a"</f>
        <v>a</v>
      </c>
      <c r="E13" t="s">
        <v>91</v>
      </c>
      <c r="F13" s="4" t="s">
        <v>123</v>
      </c>
      <c r="G13" t="s">
        <v>428</v>
      </c>
      <c r="H13" s="4" t="s">
        <v>200</v>
      </c>
      <c r="I13" s="4" t="s">
        <v>167</v>
      </c>
      <c r="J13" s="4" t="s">
        <v>260</v>
      </c>
      <c r="K13" s="4" t="s">
        <v>448</v>
      </c>
      <c r="L13" s="4"/>
      <c r="M13" s="4" t="s">
        <v>289</v>
      </c>
      <c r="N13" s="4" t="s">
        <v>367</v>
      </c>
      <c r="O13" s="4" t="s">
        <v>368</v>
      </c>
      <c r="P13" s="4" t="s">
        <v>369</v>
      </c>
      <c r="Q13" s="4" t="s">
        <v>123</v>
      </c>
      <c r="R13" s="36"/>
    </row>
    <row r="14" spans="2:18" x14ac:dyDescent="0.25">
      <c r="E14" t="s">
        <v>100</v>
      </c>
      <c r="F14" s="4" t="s">
        <v>134</v>
      </c>
      <c r="G14" t="s">
        <v>429</v>
      </c>
      <c r="H14" s="4" t="s">
        <v>210</v>
      </c>
      <c r="I14" s="4" t="s">
        <v>178</v>
      </c>
      <c r="J14" s="4" t="s">
        <v>268</v>
      </c>
      <c r="K14" s="4" t="s">
        <v>340</v>
      </c>
      <c r="L14" s="4"/>
      <c r="M14" s="4" t="s">
        <v>299</v>
      </c>
      <c r="N14" s="4"/>
      <c r="O14" s="4"/>
      <c r="P14" s="4"/>
      <c r="Q14" s="4" t="s">
        <v>134</v>
      </c>
      <c r="R14" s="36"/>
    </row>
    <row r="15" spans="2:18" x14ac:dyDescent="0.25">
      <c r="B15" t="s">
        <v>38</v>
      </c>
      <c r="E15" t="s">
        <v>106</v>
      </c>
      <c r="F15" s="4" t="s">
        <v>140</v>
      </c>
      <c r="G15" t="s">
        <v>430</v>
      </c>
      <c r="H15" s="4" t="s">
        <v>216</v>
      </c>
      <c r="I15" s="4" t="s">
        <v>341</v>
      </c>
      <c r="J15" s="4" t="s">
        <v>28</v>
      </c>
      <c r="K15" s="4" t="s">
        <v>243</v>
      </c>
      <c r="L15" s="4"/>
      <c r="M15" s="4" t="s">
        <v>305</v>
      </c>
      <c r="N15" s="4" t="s">
        <v>370</v>
      </c>
      <c r="O15" s="4" t="s">
        <v>35</v>
      </c>
      <c r="P15" s="4" t="s">
        <v>371</v>
      </c>
      <c r="Q15" s="4" t="s">
        <v>140</v>
      </c>
      <c r="R15" s="36"/>
    </row>
    <row r="16" spans="2:18" x14ac:dyDescent="0.25">
      <c r="B16" s="7" t="str">
        <f ca="1">IF(TEXT(MID(B13,1,B10),"000")="","xx",TEXT(MID(B13,1,B10),"000"))</f>
        <v>xx</v>
      </c>
      <c r="E16" t="s">
        <v>99</v>
      </c>
      <c r="F16" s="4" t="s">
        <v>133</v>
      </c>
      <c r="G16" t="s">
        <v>431</v>
      </c>
      <c r="H16" s="4" t="s">
        <v>209</v>
      </c>
      <c r="I16" s="4" t="s">
        <v>177</v>
      </c>
      <c r="J16" s="4" t="s">
        <v>267</v>
      </c>
      <c r="K16" s="4" t="s">
        <v>237</v>
      </c>
      <c r="L16" s="4"/>
      <c r="M16" s="4" t="s">
        <v>298</v>
      </c>
      <c r="N16" s="4" t="s">
        <v>372</v>
      </c>
      <c r="O16" s="4" t="s">
        <v>373</v>
      </c>
      <c r="P16" s="4" t="s">
        <v>374</v>
      </c>
      <c r="Q16" s="4" t="s">
        <v>133</v>
      </c>
      <c r="R16" s="36"/>
    </row>
    <row r="17" spans="2:18" x14ac:dyDescent="0.25">
      <c r="E17" t="s">
        <v>103</v>
      </c>
      <c r="F17" s="4" t="s">
        <v>137</v>
      </c>
      <c r="G17" t="s">
        <v>432</v>
      </c>
      <c r="H17" s="4" t="s">
        <v>213</v>
      </c>
      <c r="I17" s="4" t="s">
        <v>181</v>
      </c>
      <c r="J17" s="4" t="s">
        <v>271</v>
      </c>
      <c r="K17" s="4" t="s">
        <v>240</v>
      </c>
      <c r="L17" s="4"/>
      <c r="M17" s="4" t="s">
        <v>302</v>
      </c>
      <c r="N17" s="4" t="s">
        <v>375</v>
      </c>
      <c r="O17" s="4" t="s">
        <v>376</v>
      </c>
      <c r="P17" s="4" t="s">
        <v>377</v>
      </c>
      <c r="Q17" s="4" t="s">
        <v>137</v>
      </c>
      <c r="R17" s="36"/>
    </row>
    <row r="18" spans="2:18" x14ac:dyDescent="0.25">
      <c r="E18" t="s">
        <v>114</v>
      </c>
      <c r="F18" s="4" t="s">
        <v>151</v>
      </c>
      <c r="G18" t="s">
        <v>433</v>
      </c>
      <c r="H18" s="4" t="s">
        <v>227</v>
      </c>
      <c r="I18" s="4" t="s">
        <v>194</v>
      </c>
      <c r="J18" s="4" t="s">
        <v>281</v>
      </c>
      <c r="K18" s="4" t="s">
        <v>251</v>
      </c>
      <c r="L18" s="4"/>
      <c r="M18" s="4" t="s">
        <v>316</v>
      </c>
      <c r="N18" s="4" t="s">
        <v>378</v>
      </c>
      <c r="O18" s="4" t="s">
        <v>379</v>
      </c>
      <c r="P18" s="4" t="s">
        <v>380</v>
      </c>
      <c r="Q18" s="4" t="s">
        <v>151</v>
      </c>
      <c r="R18" s="36"/>
    </row>
    <row r="19" spans="2:18" x14ac:dyDescent="0.25">
      <c r="B19" t="s">
        <v>37</v>
      </c>
      <c r="E19" t="s">
        <v>104</v>
      </c>
      <c r="F19" s="4" t="s">
        <v>138</v>
      </c>
      <c r="G19" t="s">
        <v>40</v>
      </c>
      <c r="H19" s="4" t="s">
        <v>214</v>
      </c>
      <c r="I19" s="4" t="s">
        <v>182</v>
      </c>
      <c r="J19" s="4" t="s">
        <v>272</v>
      </c>
      <c r="K19" s="4" t="s">
        <v>241</v>
      </c>
      <c r="L19" s="4"/>
      <c r="M19" s="4" t="s">
        <v>303</v>
      </c>
      <c r="N19" s="4" t="s">
        <v>381</v>
      </c>
      <c r="O19" s="4" t="s">
        <v>382</v>
      </c>
      <c r="P19" s="4" t="s">
        <v>33</v>
      </c>
      <c r="Q19" s="4" t="s">
        <v>138</v>
      </c>
      <c r="R19" s="36"/>
    </row>
    <row r="20" spans="2:18" x14ac:dyDescent="0.25">
      <c r="B20" s="1" t="str">
        <f ca="1">IFERROR(VLOOKUP("*"&amp;B16&amp;"*",Table1[],5,FALSE),"")</f>
        <v/>
      </c>
      <c r="E20" t="s">
        <v>115</v>
      </c>
      <c r="F20" s="4" t="s">
        <v>152</v>
      </c>
      <c r="G20" t="s">
        <v>434</v>
      </c>
      <c r="H20" s="4" t="s">
        <v>228</v>
      </c>
      <c r="I20" s="4" t="s">
        <v>195</v>
      </c>
      <c r="J20" s="4" t="s">
        <v>282</v>
      </c>
      <c r="K20" s="4" t="s">
        <v>252</v>
      </c>
      <c r="L20" s="4"/>
      <c r="M20" s="4" t="s">
        <v>317</v>
      </c>
      <c r="N20" s="4" t="s">
        <v>383</v>
      </c>
      <c r="O20" s="4" t="s">
        <v>384</v>
      </c>
      <c r="P20" s="4" t="s">
        <v>385</v>
      </c>
      <c r="Q20" s="4" t="s">
        <v>152</v>
      </c>
      <c r="R20" s="36"/>
    </row>
    <row r="21" spans="2:18" x14ac:dyDescent="0.25">
      <c r="E21" t="s">
        <v>108</v>
      </c>
      <c r="F21" s="4" t="s">
        <v>142</v>
      </c>
      <c r="G21" t="s">
        <v>435</v>
      </c>
      <c r="H21" s="4" t="s">
        <v>218</v>
      </c>
      <c r="I21" s="4" t="s">
        <v>185</v>
      </c>
      <c r="J21" s="4" t="s">
        <v>274</v>
      </c>
      <c r="K21" s="4" t="s">
        <v>245</v>
      </c>
      <c r="L21" s="4"/>
      <c r="M21" s="4" t="s">
        <v>307</v>
      </c>
      <c r="N21" s="4" t="s">
        <v>386</v>
      </c>
      <c r="O21" s="4" t="s">
        <v>387</v>
      </c>
      <c r="P21" s="4" t="s">
        <v>388</v>
      </c>
      <c r="Q21" s="4" t="s">
        <v>142</v>
      </c>
      <c r="R21" s="36"/>
    </row>
    <row r="22" spans="2:18" x14ac:dyDescent="0.25">
      <c r="B22" t="s">
        <v>42</v>
      </c>
      <c r="C22" s="1">
        <v>1</v>
      </c>
      <c r="E22" t="s">
        <v>110</v>
      </c>
      <c r="F22" s="4" t="s">
        <v>144</v>
      </c>
      <c r="G22" t="s">
        <v>436</v>
      </c>
      <c r="H22" s="4" t="s">
        <v>220</v>
      </c>
      <c r="I22" s="4" t="s">
        <v>187</v>
      </c>
      <c r="J22" s="4" t="s">
        <v>29</v>
      </c>
      <c r="K22" s="4" t="s">
        <v>246</v>
      </c>
      <c r="L22" s="4"/>
      <c r="M22" s="4" t="s">
        <v>309</v>
      </c>
      <c r="N22" s="4" t="s">
        <v>389</v>
      </c>
      <c r="O22" s="4" t="s">
        <v>390</v>
      </c>
      <c r="P22" s="4" t="s">
        <v>391</v>
      </c>
      <c r="Q22" s="4" t="s">
        <v>144</v>
      </c>
      <c r="R22" s="36"/>
    </row>
    <row r="23" spans="2:18" x14ac:dyDescent="0.25">
      <c r="E23" t="s">
        <v>82</v>
      </c>
      <c r="F23" s="4" t="s">
        <v>149</v>
      </c>
      <c r="G23" t="s">
        <v>437</v>
      </c>
      <c r="H23" s="4" t="s">
        <v>225</v>
      </c>
      <c r="I23" s="4" t="s">
        <v>192</v>
      </c>
      <c r="J23" s="4" t="s">
        <v>36</v>
      </c>
      <c r="K23" s="4" t="s">
        <v>250</v>
      </c>
      <c r="L23" s="4"/>
      <c r="M23" s="4" t="s">
        <v>314</v>
      </c>
      <c r="N23" s="4" t="s">
        <v>392</v>
      </c>
      <c r="O23" s="4" t="s">
        <v>393</v>
      </c>
      <c r="P23" s="4" t="s">
        <v>394</v>
      </c>
      <c r="Q23" s="4" t="s">
        <v>149</v>
      </c>
      <c r="R23" s="36"/>
    </row>
    <row r="24" spans="2:18" x14ac:dyDescent="0.25">
      <c r="E24" t="s">
        <v>85</v>
      </c>
      <c r="F24" s="4" t="s">
        <v>117</v>
      </c>
      <c r="G24" t="s">
        <v>438</v>
      </c>
      <c r="H24" s="4" t="s">
        <v>197</v>
      </c>
      <c r="I24" s="4" t="s">
        <v>162</v>
      </c>
      <c r="J24" s="4" t="s">
        <v>254</v>
      </c>
      <c r="K24" s="4" t="s">
        <v>231</v>
      </c>
      <c r="L24" s="4"/>
      <c r="M24" s="4" t="s">
        <v>285</v>
      </c>
      <c r="N24" s="4" t="s">
        <v>395</v>
      </c>
      <c r="O24" s="4"/>
      <c r="P24" s="4"/>
      <c r="Q24" s="4" t="s">
        <v>117</v>
      </c>
      <c r="R24" s="43"/>
    </row>
    <row r="25" spans="2:18" x14ac:dyDescent="0.25">
      <c r="E25" t="s">
        <v>98</v>
      </c>
      <c r="F25" s="4" t="s">
        <v>132</v>
      </c>
      <c r="G25" t="s">
        <v>439</v>
      </c>
      <c r="H25" s="4" t="s">
        <v>208</v>
      </c>
      <c r="I25" s="4" t="s">
        <v>176</v>
      </c>
      <c r="J25" s="4" t="s">
        <v>266</v>
      </c>
      <c r="K25" s="4" t="s">
        <v>449</v>
      </c>
      <c r="L25" s="4"/>
      <c r="M25" s="4" t="s">
        <v>297</v>
      </c>
      <c r="N25" s="4" t="s">
        <v>396</v>
      </c>
      <c r="O25" s="4" t="s">
        <v>397</v>
      </c>
      <c r="P25" s="4" t="s">
        <v>398</v>
      </c>
      <c r="Q25" s="4" t="s">
        <v>132</v>
      </c>
      <c r="R25" s="36"/>
    </row>
    <row r="26" spans="2:18" x14ac:dyDescent="0.25">
      <c r="E26" t="s">
        <v>95</v>
      </c>
      <c r="F26" s="4" t="s">
        <v>128</v>
      </c>
      <c r="G26" t="s">
        <v>440</v>
      </c>
      <c r="H26" s="4" t="s">
        <v>204</v>
      </c>
      <c r="I26" s="4" t="s">
        <v>172</v>
      </c>
      <c r="J26" s="4" t="s">
        <v>263</v>
      </c>
      <c r="K26" s="4" t="s">
        <v>235</v>
      </c>
      <c r="L26" s="4"/>
      <c r="M26" s="4" t="s">
        <v>293</v>
      </c>
      <c r="N26" s="4" t="s">
        <v>399</v>
      </c>
      <c r="O26" s="4" t="s">
        <v>400</v>
      </c>
      <c r="P26" s="4" t="s">
        <v>401</v>
      </c>
      <c r="Q26" s="4" t="s">
        <v>128</v>
      </c>
      <c r="R26" s="36"/>
    </row>
    <row r="27" spans="2:18" x14ac:dyDescent="0.25">
      <c r="E27" t="s">
        <v>111</v>
      </c>
      <c r="F27" s="4" t="s">
        <v>145</v>
      </c>
      <c r="G27" t="s">
        <v>441</v>
      </c>
      <c r="H27" s="4" t="s">
        <v>221</v>
      </c>
      <c r="I27" s="4" t="s">
        <v>188</v>
      </c>
      <c r="J27" s="4" t="s">
        <v>276</v>
      </c>
      <c r="K27" s="4" t="s">
        <v>247</v>
      </c>
      <c r="L27" s="4"/>
      <c r="M27" s="4" t="s">
        <v>310</v>
      </c>
      <c r="N27" s="4" t="s">
        <v>402</v>
      </c>
      <c r="O27" s="4" t="s">
        <v>403</v>
      </c>
      <c r="P27" s="4" t="s">
        <v>404</v>
      </c>
      <c r="Q27" s="4" t="s">
        <v>145</v>
      </c>
      <c r="R27" s="36"/>
    </row>
    <row r="28" spans="2:18" x14ac:dyDescent="0.25">
      <c r="E28" t="s">
        <v>86</v>
      </c>
      <c r="F28" s="4" t="s">
        <v>118</v>
      </c>
      <c r="G28" t="s">
        <v>438</v>
      </c>
      <c r="H28" s="4" t="s">
        <v>197</v>
      </c>
      <c r="I28" s="4" t="s">
        <v>162</v>
      </c>
      <c r="J28" s="4" t="s">
        <v>255</v>
      </c>
      <c r="K28" s="4" t="s">
        <v>231</v>
      </c>
      <c r="L28" s="4"/>
      <c r="M28" s="4" t="s">
        <v>286</v>
      </c>
      <c r="N28" s="4" t="s">
        <v>405</v>
      </c>
      <c r="O28" s="4"/>
      <c r="P28" s="4"/>
      <c r="Q28" s="4" t="s">
        <v>118</v>
      </c>
      <c r="R28" s="43"/>
    </row>
    <row r="29" spans="2:18" x14ac:dyDescent="0.25">
      <c r="E29" t="s">
        <v>109</v>
      </c>
      <c r="F29" s="4" t="s">
        <v>143</v>
      </c>
      <c r="G29" t="s">
        <v>442</v>
      </c>
      <c r="H29" s="4" t="s">
        <v>219</v>
      </c>
      <c r="I29" s="4" t="s">
        <v>186</v>
      </c>
      <c r="J29" s="4" t="s">
        <v>275</v>
      </c>
      <c r="K29" s="4" t="s">
        <v>246</v>
      </c>
      <c r="L29" s="4"/>
      <c r="M29" s="4" t="s">
        <v>308</v>
      </c>
      <c r="N29" s="4" t="s">
        <v>406</v>
      </c>
      <c r="O29" s="4" t="s">
        <v>407</v>
      </c>
      <c r="P29" s="4" t="s">
        <v>408</v>
      </c>
      <c r="Q29" s="4" t="s">
        <v>143</v>
      </c>
      <c r="R29" s="36"/>
    </row>
    <row r="30" spans="2:18" x14ac:dyDescent="0.25">
      <c r="E30" t="s">
        <v>97</v>
      </c>
      <c r="F30" s="4" t="s">
        <v>131</v>
      </c>
      <c r="G30" t="s">
        <v>39</v>
      </c>
      <c r="H30" s="4" t="s">
        <v>207</v>
      </c>
      <c r="I30" s="4" t="s">
        <v>175</v>
      </c>
      <c r="J30" s="4" t="s">
        <v>30</v>
      </c>
      <c r="K30" s="4" t="s">
        <v>236</v>
      </c>
      <c r="L30" s="4"/>
      <c r="M30" s="4" t="s">
        <v>296</v>
      </c>
      <c r="N30" s="4" t="s">
        <v>409</v>
      </c>
      <c r="O30" s="4" t="s">
        <v>32</v>
      </c>
      <c r="P30" s="4" t="s">
        <v>31</v>
      </c>
      <c r="Q30" s="4" t="s">
        <v>131</v>
      </c>
      <c r="R30" s="36"/>
    </row>
    <row r="31" spans="2:18" x14ac:dyDescent="0.25">
      <c r="E31" t="s">
        <v>107</v>
      </c>
      <c r="F31" s="4" t="s">
        <v>141</v>
      </c>
      <c r="G31" t="s">
        <v>443</v>
      </c>
      <c r="H31" s="4" t="s">
        <v>217</v>
      </c>
      <c r="I31" s="4" t="s">
        <v>184</v>
      </c>
      <c r="J31" s="4" t="s">
        <v>260</v>
      </c>
      <c r="K31" s="4" t="s">
        <v>244</v>
      </c>
      <c r="L31" s="4"/>
      <c r="M31" s="4" t="s">
        <v>306</v>
      </c>
      <c r="N31" s="4" t="s">
        <v>410</v>
      </c>
      <c r="O31" s="4" t="s">
        <v>411</v>
      </c>
      <c r="P31" s="4" t="s">
        <v>412</v>
      </c>
      <c r="Q31" s="4" t="s">
        <v>141</v>
      </c>
      <c r="R31" s="36"/>
    </row>
    <row r="32" spans="2:18" x14ac:dyDescent="0.25">
      <c r="E32" t="s">
        <v>84</v>
      </c>
      <c r="F32" s="4" t="s">
        <v>116</v>
      </c>
      <c r="G32" t="s">
        <v>444</v>
      </c>
      <c r="H32" s="4" t="s">
        <v>196</v>
      </c>
      <c r="I32" s="4" t="s">
        <v>161</v>
      </c>
      <c r="J32" s="4" t="s">
        <v>253</v>
      </c>
      <c r="K32" s="4" t="s">
        <v>230</v>
      </c>
      <c r="L32" s="4"/>
      <c r="M32" s="4" t="s">
        <v>284</v>
      </c>
      <c r="N32" s="4" t="s">
        <v>413</v>
      </c>
      <c r="O32" s="4" t="s">
        <v>414</v>
      </c>
      <c r="P32" s="4" t="s">
        <v>415</v>
      </c>
      <c r="Q32" s="4" t="s">
        <v>116</v>
      </c>
      <c r="R32" s="43"/>
    </row>
    <row r="33" spans="5:20" x14ac:dyDescent="0.25">
      <c r="E33" t="s">
        <v>112</v>
      </c>
      <c r="F33" s="4" t="s">
        <v>147</v>
      </c>
      <c r="G33" t="s">
        <v>445</v>
      </c>
      <c r="H33" s="4" t="s">
        <v>223</v>
      </c>
      <c r="I33" s="4" t="s">
        <v>190</v>
      </c>
      <c r="J33" s="4" t="s">
        <v>278</v>
      </c>
      <c r="K33" s="4" t="s">
        <v>248</v>
      </c>
      <c r="L33" s="4"/>
      <c r="M33" s="4" t="s">
        <v>312</v>
      </c>
      <c r="N33" s="4" t="s">
        <v>416</v>
      </c>
      <c r="O33" s="4" t="s">
        <v>417</v>
      </c>
      <c r="P33" s="4" t="s">
        <v>418</v>
      </c>
      <c r="Q33" s="4" t="s">
        <v>147</v>
      </c>
      <c r="R33" s="36"/>
    </row>
    <row r="34" spans="5:20" x14ac:dyDescent="0.25">
      <c r="T34" s="6"/>
    </row>
    <row r="35" spans="5:20" x14ac:dyDescent="0.25">
      <c r="T35" s="6"/>
    </row>
    <row r="36" spans="5:20" x14ac:dyDescent="0.25">
      <c r="T36" s="6"/>
    </row>
    <row r="37" spans="5:20" x14ac:dyDescent="0.25">
      <c r="E37" t="s">
        <v>339</v>
      </c>
      <c r="T37" s="6"/>
    </row>
    <row r="38" spans="5:20" x14ac:dyDescent="0.25">
      <c r="E38" s="31" t="s">
        <v>74</v>
      </c>
      <c r="F38" s="32" t="s">
        <v>75</v>
      </c>
      <c r="G38" s="32" t="s">
        <v>153</v>
      </c>
      <c r="H38" s="32" t="s">
        <v>41</v>
      </c>
      <c r="I38" s="33" t="s">
        <v>76</v>
      </c>
      <c r="J38" s="33" t="s">
        <v>77</v>
      </c>
      <c r="K38" s="33" t="s">
        <v>229</v>
      </c>
      <c r="L38" s="33" t="s">
        <v>283</v>
      </c>
      <c r="M38" s="33" t="s">
        <v>78</v>
      </c>
      <c r="N38" s="33" t="s">
        <v>79</v>
      </c>
      <c r="O38" s="33" t="s">
        <v>80</v>
      </c>
      <c r="P38" s="33" t="s">
        <v>81</v>
      </c>
      <c r="Q38" s="33" t="s">
        <v>43</v>
      </c>
      <c r="R38" s="34" t="s">
        <v>44</v>
      </c>
      <c r="T38" s="6"/>
    </row>
    <row r="39" spans="5:20" x14ac:dyDescent="0.25">
      <c r="E39" s="39" t="s">
        <v>90</v>
      </c>
      <c r="F39" s="30" t="s">
        <v>122</v>
      </c>
      <c r="G39" s="30" t="s">
        <v>155</v>
      </c>
      <c r="H39" s="30" t="s">
        <v>200</v>
      </c>
      <c r="I39" s="30" t="s">
        <v>166</v>
      </c>
      <c r="J39" s="30" t="s">
        <v>259</v>
      </c>
      <c r="K39" s="30"/>
      <c r="L39" s="30"/>
      <c r="M39" s="30" t="s">
        <v>289</v>
      </c>
      <c r="N39" s="30" t="s">
        <v>319</v>
      </c>
      <c r="O39" s="30" t="s">
        <v>326</v>
      </c>
      <c r="P39" s="30" t="s">
        <v>333</v>
      </c>
      <c r="Q39" s="35" t="s">
        <v>122</v>
      </c>
      <c r="R39" s="41"/>
      <c r="T39" s="6"/>
    </row>
    <row r="40" spans="5:20" x14ac:dyDescent="0.25">
      <c r="E40" s="40" t="s">
        <v>88</v>
      </c>
      <c r="F40" s="29" t="s">
        <v>120</v>
      </c>
      <c r="G40" s="29" t="s">
        <v>154</v>
      </c>
      <c r="H40" s="29" t="s">
        <v>198</v>
      </c>
      <c r="I40" s="29" t="s">
        <v>164</v>
      </c>
      <c r="J40" s="29" t="s">
        <v>257</v>
      </c>
      <c r="K40" s="29"/>
      <c r="L40" s="29"/>
      <c r="M40" s="29" t="s">
        <v>287</v>
      </c>
      <c r="N40" s="29" t="s">
        <v>318</v>
      </c>
      <c r="O40" s="29" t="s">
        <v>325</v>
      </c>
      <c r="P40" s="29" t="s">
        <v>332</v>
      </c>
      <c r="Q40" s="29" t="s">
        <v>120</v>
      </c>
      <c r="R40" s="42"/>
      <c r="T40" s="6"/>
    </row>
    <row r="41" spans="5:20" x14ac:dyDescent="0.25">
      <c r="E41" s="39" t="s">
        <v>92</v>
      </c>
      <c r="F41" s="30" t="s">
        <v>125</v>
      </c>
      <c r="G41" s="30" t="s">
        <v>156</v>
      </c>
      <c r="H41" s="30" t="s">
        <v>202</v>
      </c>
      <c r="I41" s="30" t="s">
        <v>169</v>
      </c>
      <c r="J41" s="30" t="s">
        <v>34</v>
      </c>
      <c r="K41" s="30"/>
      <c r="L41" s="30"/>
      <c r="M41" s="30" t="s">
        <v>291</v>
      </c>
      <c r="N41" s="30" t="s">
        <v>320</v>
      </c>
      <c r="O41" s="30" t="s">
        <v>327</v>
      </c>
      <c r="P41" s="30" t="s">
        <v>334</v>
      </c>
      <c r="Q41" s="30" t="s">
        <v>125</v>
      </c>
      <c r="R41" s="41"/>
      <c r="T41" s="6"/>
    </row>
    <row r="42" spans="5:20" x14ac:dyDescent="0.25">
      <c r="E42" s="40" t="s">
        <v>87</v>
      </c>
      <c r="F42" s="29" t="s">
        <v>146</v>
      </c>
      <c r="G42" s="29" t="s">
        <v>159</v>
      </c>
      <c r="H42" s="29" t="s">
        <v>222</v>
      </c>
      <c r="I42" s="29" t="s">
        <v>189</v>
      </c>
      <c r="J42" s="29" t="s">
        <v>277</v>
      </c>
      <c r="K42" s="29"/>
      <c r="L42" s="29"/>
      <c r="M42" s="29" t="s">
        <v>311</v>
      </c>
      <c r="N42" s="29" t="s">
        <v>323</v>
      </c>
      <c r="O42" s="29" t="s">
        <v>330</v>
      </c>
      <c r="P42" s="29" t="s">
        <v>337</v>
      </c>
      <c r="Q42" s="29" t="s">
        <v>146</v>
      </c>
      <c r="R42" s="37"/>
      <c r="T42" s="6"/>
    </row>
    <row r="43" spans="5:20" x14ac:dyDescent="0.25">
      <c r="E43" s="39" t="s">
        <v>96</v>
      </c>
      <c r="F43" s="30" t="s">
        <v>130</v>
      </c>
      <c r="G43" s="30" t="s">
        <v>158</v>
      </c>
      <c r="H43" s="30" t="s">
        <v>206</v>
      </c>
      <c r="I43" s="30" t="s">
        <v>174</v>
      </c>
      <c r="J43" s="30" t="s">
        <v>265</v>
      </c>
      <c r="K43" s="30"/>
      <c r="L43" s="30"/>
      <c r="M43" s="30" t="s">
        <v>295</v>
      </c>
      <c r="N43" s="30" t="s">
        <v>322</v>
      </c>
      <c r="O43" s="30" t="s">
        <v>329</v>
      </c>
      <c r="P43" s="30" t="s">
        <v>336</v>
      </c>
      <c r="Q43" s="30" t="s">
        <v>130</v>
      </c>
      <c r="R43" s="38"/>
      <c r="T43" s="6"/>
    </row>
    <row r="44" spans="5:20" x14ac:dyDescent="0.25">
      <c r="E44" s="40" t="s">
        <v>89</v>
      </c>
      <c r="F44" s="29" t="s">
        <v>129</v>
      </c>
      <c r="G44" s="29" t="s">
        <v>157</v>
      </c>
      <c r="H44" s="29" t="s">
        <v>205</v>
      </c>
      <c r="I44" s="29" t="s">
        <v>173</v>
      </c>
      <c r="J44" s="29" t="s">
        <v>264</v>
      </c>
      <c r="K44" s="29"/>
      <c r="L44" s="29"/>
      <c r="M44" s="29" t="s">
        <v>294</v>
      </c>
      <c r="N44" s="29" t="s">
        <v>321</v>
      </c>
      <c r="O44" s="29" t="s">
        <v>328</v>
      </c>
      <c r="P44" s="29" t="s">
        <v>335</v>
      </c>
      <c r="Q44" s="29" t="s">
        <v>129</v>
      </c>
      <c r="R44" s="37"/>
      <c r="T44" s="6"/>
    </row>
    <row r="45" spans="5:20" x14ac:dyDescent="0.25">
      <c r="E45" s="39" t="s">
        <v>83</v>
      </c>
      <c r="F45" s="30" t="s">
        <v>150</v>
      </c>
      <c r="G45" s="30" t="s">
        <v>160</v>
      </c>
      <c r="H45" s="30" t="s">
        <v>226</v>
      </c>
      <c r="I45" s="30" t="s">
        <v>193</v>
      </c>
      <c r="J45" s="30" t="s">
        <v>280</v>
      </c>
      <c r="K45" s="30"/>
      <c r="L45" s="30"/>
      <c r="M45" s="30" t="s">
        <v>315</v>
      </c>
      <c r="N45" s="30" t="s">
        <v>324</v>
      </c>
      <c r="O45" s="30" t="s">
        <v>331</v>
      </c>
      <c r="P45" s="30" t="s">
        <v>338</v>
      </c>
      <c r="Q45" s="30" t="s">
        <v>150</v>
      </c>
      <c r="R45" s="38"/>
      <c r="T45" s="6"/>
    </row>
    <row r="46" spans="5:20" x14ac:dyDescent="0.25">
      <c r="T46" s="6"/>
    </row>
    <row r="47" spans="5:20" x14ac:dyDescent="0.25">
      <c r="T47" s="6"/>
    </row>
    <row r="48" spans="5:20" x14ac:dyDescent="0.25">
      <c r="T48" s="6"/>
    </row>
    <row r="49" spans="20:20" x14ac:dyDescent="0.25">
      <c r="T49" s="6"/>
    </row>
    <row r="50" spans="20:20" x14ac:dyDescent="0.25">
      <c r="T50" s="6"/>
    </row>
    <row r="51" spans="20:20" x14ac:dyDescent="0.25">
      <c r="T51" s="6"/>
    </row>
    <row r="52" spans="20:20" x14ac:dyDescent="0.25">
      <c r="T52" s="6"/>
    </row>
    <row r="53" spans="20:20" x14ac:dyDescent="0.25">
      <c r="T53" s="6"/>
    </row>
    <row r="54" spans="20:20" x14ac:dyDescent="0.25">
      <c r="T54" s="6"/>
    </row>
    <row r="55" spans="20:20" x14ac:dyDescent="0.25">
      <c r="T55" s="6"/>
    </row>
    <row r="56" spans="20:20" x14ac:dyDescent="0.25">
      <c r="T56" s="6"/>
    </row>
    <row r="57" spans="20:20" x14ac:dyDescent="0.25">
      <c r="T57" s="6"/>
    </row>
    <row r="58" spans="20:20" x14ac:dyDescent="0.25">
      <c r="T58" s="6"/>
    </row>
    <row r="59" spans="20:20" x14ac:dyDescent="0.25">
      <c r="T59" s="6"/>
    </row>
    <row r="60" spans="20:20" x14ac:dyDescent="0.25">
      <c r="T60" s="6"/>
    </row>
    <row r="61" spans="20:20" x14ac:dyDescent="0.25">
      <c r="T61" s="6"/>
    </row>
    <row r="62" spans="20:20" x14ac:dyDescent="0.25">
      <c r="T62" s="6"/>
    </row>
    <row r="63" spans="20:20" x14ac:dyDescent="0.25">
      <c r="T63" s="6"/>
    </row>
    <row r="64" spans="20:20" x14ac:dyDescent="0.25">
      <c r="T64" s="6"/>
    </row>
    <row r="65" spans="20:20" x14ac:dyDescent="0.25">
      <c r="T65" s="6"/>
    </row>
    <row r="66" spans="20:20" x14ac:dyDescent="0.25">
      <c r="T66" s="6"/>
    </row>
    <row r="67" spans="20:20" x14ac:dyDescent="0.25">
      <c r="T67" s="6"/>
    </row>
    <row r="68" spans="20:20" x14ac:dyDescent="0.25">
      <c r="T68" s="6"/>
    </row>
    <row r="69" spans="20:20" x14ac:dyDescent="0.25">
      <c r="T69" s="6"/>
    </row>
    <row r="70" spans="20:20" x14ac:dyDescent="0.25">
      <c r="T70" s="6"/>
    </row>
    <row r="71" spans="20:20" x14ac:dyDescent="0.25">
      <c r="T71" s="6"/>
    </row>
    <row r="72" spans="20:20" x14ac:dyDescent="0.25">
      <c r="T72" s="6"/>
    </row>
    <row r="73" spans="20:20" x14ac:dyDescent="0.25">
      <c r="T73" s="6"/>
    </row>
    <row r="74" spans="20:20" x14ac:dyDescent="0.25">
      <c r="T74" s="6"/>
    </row>
    <row r="75" spans="20:20" x14ac:dyDescent="0.25">
      <c r="T75" s="6"/>
    </row>
    <row r="76" spans="20:20" x14ac:dyDescent="0.25">
      <c r="T76" s="6"/>
    </row>
    <row r="77" spans="20:20" x14ac:dyDescent="0.25">
      <c r="T77" s="6"/>
    </row>
    <row r="78" spans="20:20" x14ac:dyDescent="0.25">
      <c r="T78" s="6"/>
    </row>
    <row r="79" spans="20:20" x14ac:dyDescent="0.25">
      <c r="T79" s="6"/>
    </row>
    <row r="80" spans="20:20" x14ac:dyDescent="0.25">
      <c r="T80" s="6"/>
    </row>
    <row r="81" spans="20:20" x14ac:dyDescent="0.25">
      <c r="T81" s="6"/>
    </row>
    <row r="82" spans="20:20" x14ac:dyDescent="0.25">
      <c r="T82" s="6"/>
    </row>
    <row r="83" spans="20:20" x14ac:dyDescent="0.25">
      <c r="T83" s="6"/>
    </row>
    <row r="84" spans="20:20" x14ac:dyDescent="0.25">
      <c r="T84" s="6"/>
    </row>
    <row r="85" spans="20:20" x14ac:dyDescent="0.25">
      <c r="T85" s="6"/>
    </row>
    <row r="86" spans="20:20" x14ac:dyDescent="0.25">
      <c r="T86" s="6"/>
    </row>
    <row r="87" spans="20:20" x14ac:dyDescent="0.25">
      <c r="T87" s="6"/>
    </row>
    <row r="88" spans="20:20" x14ac:dyDescent="0.25">
      <c r="T88" s="6"/>
    </row>
    <row r="89" spans="20:20" x14ac:dyDescent="0.25">
      <c r="T89" s="6"/>
    </row>
    <row r="90" spans="20:20" x14ac:dyDescent="0.25">
      <c r="T90" s="6"/>
    </row>
    <row r="91" spans="20:20" x14ac:dyDescent="0.25">
      <c r="T91" s="6"/>
    </row>
    <row r="92" spans="20:20" x14ac:dyDescent="0.25">
      <c r="T92" s="6"/>
    </row>
    <row r="93" spans="20:20" x14ac:dyDescent="0.25">
      <c r="T93" s="6"/>
    </row>
    <row r="94" spans="20:20" x14ac:dyDescent="0.25">
      <c r="T94" s="6"/>
    </row>
    <row r="95" spans="20:20" x14ac:dyDescent="0.25">
      <c r="T95" s="6"/>
    </row>
    <row r="96" spans="20:20" x14ac:dyDescent="0.25">
      <c r="T96" s="6"/>
    </row>
    <row r="97" spans="20:20" x14ac:dyDescent="0.25">
      <c r="T97" s="6"/>
    </row>
    <row r="98" spans="20:20" x14ac:dyDescent="0.25">
      <c r="T98" s="6"/>
    </row>
    <row r="99" spans="20:20" x14ac:dyDescent="0.25">
      <c r="T99" s="6"/>
    </row>
    <row r="100" spans="20:20" x14ac:dyDescent="0.25">
      <c r="T100" s="6"/>
    </row>
    <row r="101" spans="20:20" x14ac:dyDescent="0.25">
      <c r="T101" s="6"/>
    </row>
    <row r="102" spans="20:20" x14ac:dyDescent="0.25">
      <c r="T102" s="6"/>
    </row>
    <row r="103" spans="20:20" x14ac:dyDescent="0.25">
      <c r="T103" s="6"/>
    </row>
    <row r="104" spans="20:20" x14ac:dyDescent="0.25">
      <c r="T104" s="6"/>
    </row>
    <row r="105" spans="20:20" x14ac:dyDescent="0.25">
      <c r="T105" s="6"/>
    </row>
    <row r="106" spans="20:20" x14ac:dyDescent="0.25">
      <c r="T106" s="6"/>
    </row>
    <row r="107" spans="20:20" x14ac:dyDescent="0.25">
      <c r="T107" s="6"/>
    </row>
    <row r="108" spans="20:20" x14ac:dyDescent="0.25">
      <c r="T108" s="6"/>
    </row>
    <row r="109" spans="20:20" x14ac:dyDescent="0.25">
      <c r="T109" s="6"/>
    </row>
    <row r="110" spans="20:20" x14ac:dyDescent="0.25">
      <c r="T110" s="6"/>
    </row>
    <row r="111" spans="20:20" x14ac:dyDescent="0.25">
      <c r="T111" s="6"/>
    </row>
    <row r="112" spans="20:20" x14ac:dyDescent="0.25">
      <c r="T112" s="6"/>
    </row>
    <row r="113" spans="20:20" x14ac:dyDescent="0.25">
      <c r="T113" s="6"/>
    </row>
    <row r="114" spans="20:20" x14ac:dyDescent="0.25">
      <c r="T114" s="6"/>
    </row>
    <row r="115" spans="20:20" x14ac:dyDescent="0.25">
      <c r="T115" s="6"/>
    </row>
    <row r="116" spans="20:20" x14ac:dyDescent="0.25">
      <c r="T116" s="6"/>
    </row>
    <row r="117" spans="20:20" x14ac:dyDescent="0.25">
      <c r="T117" s="6"/>
    </row>
    <row r="118" spans="20:20" x14ac:dyDescent="0.25">
      <c r="T118" s="6"/>
    </row>
    <row r="119" spans="20:20" x14ac:dyDescent="0.25">
      <c r="T119" s="6"/>
    </row>
    <row r="120" spans="20:20" x14ac:dyDescent="0.25">
      <c r="T120" s="6"/>
    </row>
    <row r="121" spans="20:20" x14ac:dyDescent="0.25">
      <c r="T121" s="6"/>
    </row>
    <row r="122" spans="20:20" x14ac:dyDescent="0.25">
      <c r="T122" s="6"/>
    </row>
    <row r="123" spans="20:20" x14ac:dyDescent="0.25">
      <c r="T123" s="6"/>
    </row>
    <row r="124" spans="20:20" x14ac:dyDescent="0.25">
      <c r="T124" s="6"/>
    </row>
    <row r="125" spans="20:20" x14ac:dyDescent="0.25">
      <c r="T125" s="6"/>
    </row>
    <row r="126" spans="20:20" x14ac:dyDescent="0.25">
      <c r="T126" s="6"/>
    </row>
    <row r="127" spans="20:20" x14ac:dyDescent="0.25">
      <c r="T127" s="6"/>
    </row>
    <row r="128" spans="20:20" x14ac:dyDescent="0.25">
      <c r="T128" s="6"/>
    </row>
    <row r="129" spans="20:20" x14ac:dyDescent="0.25">
      <c r="T129" s="6"/>
    </row>
    <row r="130" spans="20:20" x14ac:dyDescent="0.25">
      <c r="T130" s="6"/>
    </row>
    <row r="131" spans="20:20" x14ac:dyDescent="0.25">
      <c r="T131" s="6"/>
    </row>
    <row r="132" spans="20:20" x14ac:dyDescent="0.25">
      <c r="T132" s="6"/>
    </row>
    <row r="133" spans="20:20" x14ac:dyDescent="0.25">
      <c r="T133" s="6"/>
    </row>
    <row r="134" spans="20:20" x14ac:dyDescent="0.25">
      <c r="T134" s="6"/>
    </row>
    <row r="135" spans="20:20" x14ac:dyDescent="0.25">
      <c r="T135" s="6"/>
    </row>
    <row r="136" spans="20:20" x14ac:dyDescent="0.25">
      <c r="T136" s="6"/>
    </row>
    <row r="137" spans="20:20" x14ac:dyDescent="0.25">
      <c r="T137" s="6"/>
    </row>
    <row r="138" spans="20:20" x14ac:dyDescent="0.25">
      <c r="T138" s="6"/>
    </row>
    <row r="139" spans="20:20" x14ac:dyDescent="0.25">
      <c r="T139" s="6"/>
    </row>
    <row r="140" spans="20:20" x14ac:dyDescent="0.25">
      <c r="T140" s="6"/>
    </row>
    <row r="141" spans="20:20" x14ac:dyDescent="0.25">
      <c r="T141" s="6"/>
    </row>
    <row r="142" spans="20:20" x14ac:dyDescent="0.25">
      <c r="T142" s="6"/>
    </row>
    <row r="143" spans="20:20" x14ac:dyDescent="0.25">
      <c r="T143" s="6"/>
    </row>
    <row r="144" spans="20:20" x14ac:dyDescent="0.25">
      <c r="T144" s="6"/>
    </row>
    <row r="145" spans="20:20" x14ac:dyDescent="0.25">
      <c r="T145" s="6"/>
    </row>
    <row r="146" spans="20:20" x14ac:dyDescent="0.25">
      <c r="T146" s="6"/>
    </row>
    <row r="147" spans="20:20" x14ac:dyDescent="0.25">
      <c r="T147" s="6"/>
    </row>
    <row r="148" spans="20:20" x14ac:dyDescent="0.25">
      <c r="T148" s="6"/>
    </row>
    <row r="149" spans="20:20" x14ac:dyDescent="0.25">
      <c r="T149" s="6"/>
    </row>
    <row r="150" spans="20:20" x14ac:dyDescent="0.25">
      <c r="T150" s="6"/>
    </row>
    <row r="151" spans="20:20" x14ac:dyDescent="0.25">
      <c r="T151" s="6"/>
    </row>
    <row r="152" spans="20:20" x14ac:dyDescent="0.25">
      <c r="T152" s="6"/>
    </row>
    <row r="153" spans="20:20" x14ac:dyDescent="0.25">
      <c r="T153" s="6"/>
    </row>
    <row r="154" spans="20:20" x14ac:dyDescent="0.25">
      <c r="T154" s="6"/>
    </row>
    <row r="155" spans="20:20" x14ac:dyDescent="0.25">
      <c r="T155" s="6"/>
    </row>
    <row r="156" spans="20:20" x14ac:dyDescent="0.25">
      <c r="T156" s="6"/>
    </row>
    <row r="157" spans="20:20" x14ac:dyDescent="0.25">
      <c r="T157" s="6"/>
    </row>
    <row r="158" spans="20:20" x14ac:dyDescent="0.25">
      <c r="T158" s="6"/>
    </row>
    <row r="159" spans="20:20" x14ac:dyDescent="0.25">
      <c r="T159" s="6"/>
    </row>
    <row r="160" spans="20:20" x14ac:dyDescent="0.25">
      <c r="T160" s="6"/>
    </row>
    <row r="161" spans="20:20" x14ac:dyDescent="0.25">
      <c r="T161" s="6"/>
    </row>
    <row r="162" spans="20:20" x14ac:dyDescent="0.25">
      <c r="T162" s="6"/>
    </row>
    <row r="163" spans="20:20" x14ac:dyDescent="0.25">
      <c r="T163" s="6"/>
    </row>
    <row r="164" spans="20:20" x14ac:dyDescent="0.25">
      <c r="T164" s="6"/>
    </row>
    <row r="165" spans="20:20" x14ac:dyDescent="0.25">
      <c r="T165" s="6"/>
    </row>
    <row r="166" spans="20:20" x14ac:dyDescent="0.25">
      <c r="T166" s="6"/>
    </row>
    <row r="167" spans="20:20" x14ac:dyDescent="0.25">
      <c r="T167" s="6"/>
    </row>
    <row r="168" spans="20:20" x14ac:dyDescent="0.25">
      <c r="T168" s="6"/>
    </row>
    <row r="169" spans="20:20" x14ac:dyDescent="0.25">
      <c r="T169" s="6"/>
    </row>
    <row r="170" spans="20:20" x14ac:dyDescent="0.25">
      <c r="T170" s="6"/>
    </row>
    <row r="171" spans="20:20" x14ac:dyDescent="0.25">
      <c r="T171" s="6"/>
    </row>
    <row r="172" spans="20:20" x14ac:dyDescent="0.25">
      <c r="T172" s="6"/>
    </row>
    <row r="173" spans="20:20" x14ac:dyDescent="0.25">
      <c r="T173" s="6"/>
    </row>
    <row r="174" spans="20:20" x14ac:dyDescent="0.25">
      <c r="T174" s="6"/>
    </row>
    <row r="175" spans="20:20" x14ac:dyDescent="0.25">
      <c r="T175" s="6"/>
    </row>
    <row r="176" spans="20:20" x14ac:dyDescent="0.25">
      <c r="T176" s="6"/>
    </row>
    <row r="177" spans="20:20" x14ac:dyDescent="0.25">
      <c r="T177" s="6"/>
    </row>
    <row r="178" spans="20:20" x14ac:dyDescent="0.25">
      <c r="T178" s="6"/>
    </row>
    <row r="179" spans="20:20" x14ac:dyDescent="0.25">
      <c r="T179" s="6"/>
    </row>
    <row r="180" spans="20:20" x14ac:dyDescent="0.25">
      <c r="T180" s="6"/>
    </row>
    <row r="181" spans="20:20" x14ac:dyDescent="0.25">
      <c r="T181" s="6"/>
    </row>
    <row r="182" spans="20:20" x14ac:dyDescent="0.25">
      <c r="T182" s="6"/>
    </row>
    <row r="183" spans="20:20" x14ac:dyDescent="0.25">
      <c r="T183" s="6"/>
    </row>
    <row r="184" spans="20:20" x14ac:dyDescent="0.25">
      <c r="T184" s="6"/>
    </row>
    <row r="185" spans="20:20" x14ac:dyDescent="0.25">
      <c r="T185" s="6"/>
    </row>
    <row r="186" spans="20:20" x14ac:dyDescent="0.25">
      <c r="T186" s="6"/>
    </row>
    <row r="187" spans="20:20" x14ac:dyDescent="0.25">
      <c r="T187" s="6"/>
    </row>
    <row r="188" spans="20:20" x14ac:dyDescent="0.25">
      <c r="T188" s="6"/>
    </row>
    <row r="189" spans="20:20" x14ac:dyDescent="0.25">
      <c r="T189" s="6"/>
    </row>
    <row r="190" spans="20:20" x14ac:dyDescent="0.25">
      <c r="T190" s="6"/>
    </row>
    <row r="191" spans="20:20" x14ac:dyDescent="0.25">
      <c r="T191" s="6"/>
    </row>
    <row r="192" spans="20:20" x14ac:dyDescent="0.25">
      <c r="T192" s="6"/>
    </row>
    <row r="193" spans="20:20" x14ac:dyDescent="0.25">
      <c r="T193" s="6"/>
    </row>
    <row r="194" spans="20:20" x14ac:dyDescent="0.25">
      <c r="T194" s="6"/>
    </row>
    <row r="195" spans="20:20" x14ac:dyDescent="0.25">
      <c r="T195" s="6"/>
    </row>
    <row r="196" spans="20:20" x14ac:dyDescent="0.25">
      <c r="T196" s="6"/>
    </row>
    <row r="197" spans="20:20" x14ac:dyDescent="0.25">
      <c r="T197" s="6"/>
    </row>
    <row r="198" spans="20:20" x14ac:dyDescent="0.25">
      <c r="T198" s="6"/>
    </row>
    <row r="199" spans="20:20" x14ac:dyDescent="0.25">
      <c r="T199" s="6"/>
    </row>
    <row r="200" spans="20:20" x14ac:dyDescent="0.25">
      <c r="T200" s="6"/>
    </row>
    <row r="201" spans="20:20" x14ac:dyDescent="0.25">
      <c r="T201" s="6"/>
    </row>
    <row r="202" spans="20:20" x14ac:dyDescent="0.25">
      <c r="T202" s="6"/>
    </row>
    <row r="203" spans="20:20" x14ac:dyDescent="0.25">
      <c r="T203" s="6"/>
    </row>
    <row r="204" spans="20:20" x14ac:dyDescent="0.25">
      <c r="T204" s="6"/>
    </row>
    <row r="205" spans="20:20" x14ac:dyDescent="0.25">
      <c r="T205" s="6"/>
    </row>
    <row r="206" spans="20:20" x14ac:dyDescent="0.25">
      <c r="T206" s="6"/>
    </row>
    <row r="207" spans="20:20" x14ac:dyDescent="0.25">
      <c r="T207" s="6"/>
    </row>
    <row r="208" spans="20:20" x14ac:dyDescent="0.25">
      <c r="T208" s="6"/>
    </row>
    <row r="209" spans="20:20" x14ac:dyDescent="0.25">
      <c r="T209" s="6"/>
    </row>
    <row r="210" spans="20:20" x14ac:dyDescent="0.25">
      <c r="T210" s="6"/>
    </row>
    <row r="211" spans="20:20" x14ac:dyDescent="0.25">
      <c r="T211" s="6"/>
    </row>
    <row r="212" spans="20:20" x14ac:dyDescent="0.25">
      <c r="T212" s="6"/>
    </row>
    <row r="213" spans="20:20" x14ac:dyDescent="0.25">
      <c r="T213" s="6"/>
    </row>
    <row r="214" spans="20:20" x14ac:dyDescent="0.25">
      <c r="T214" s="6"/>
    </row>
    <row r="215" spans="20:20" x14ac:dyDescent="0.25">
      <c r="T215" s="6"/>
    </row>
    <row r="216" spans="20:20" x14ac:dyDescent="0.25">
      <c r="T216" s="6"/>
    </row>
    <row r="217" spans="20:20" x14ac:dyDescent="0.25">
      <c r="T217" s="6"/>
    </row>
    <row r="218" spans="20:20" x14ac:dyDescent="0.25">
      <c r="T218" s="6"/>
    </row>
    <row r="219" spans="20:20" x14ac:dyDescent="0.25">
      <c r="T219" s="6"/>
    </row>
    <row r="220" spans="20:20" x14ac:dyDescent="0.25">
      <c r="T220" s="6"/>
    </row>
    <row r="221" spans="20:20" x14ac:dyDescent="0.25">
      <c r="T221" s="6"/>
    </row>
    <row r="222" spans="20:20" x14ac:dyDescent="0.25">
      <c r="T222" s="6"/>
    </row>
    <row r="223" spans="20:20" x14ac:dyDescent="0.25">
      <c r="T223" s="6"/>
    </row>
    <row r="224" spans="20:20" x14ac:dyDescent="0.25">
      <c r="T224" s="6"/>
    </row>
    <row r="225" spans="20:20" x14ac:dyDescent="0.25">
      <c r="T225" s="6"/>
    </row>
    <row r="226" spans="20:20" x14ac:dyDescent="0.25">
      <c r="T226" s="6"/>
    </row>
    <row r="227" spans="20:20" x14ac:dyDescent="0.25">
      <c r="T227" s="6"/>
    </row>
    <row r="228" spans="20:20" x14ac:dyDescent="0.25">
      <c r="T228" s="6"/>
    </row>
    <row r="229" spans="20:20" x14ac:dyDescent="0.25">
      <c r="T229" s="6"/>
    </row>
    <row r="230" spans="20:20" x14ac:dyDescent="0.25">
      <c r="T230" s="6"/>
    </row>
    <row r="231" spans="20:20" x14ac:dyDescent="0.25">
      <c r="T231" s="6"/>
    </row>
    <row r="232" spans="20:20" x14ac:dyDescent="0.25">
      <c r="T232" s="6"/>
    </row>
    <row r="233" spans="20:20" x14ac:dyDescent="0.25">
      <c r="T233" s="6"/>
    </row>
    <row r="234" spans="20:20" x14ac:dyDescent="0.25">
      <c r="T234" s="6"/>
    </row>
    <row r="235" spans="20:20" x14ac:dyDescent="0.25">
      <c r="T235" s="6"/>
    </row>
    <row r="236" spans="20:20" x14ac:dyDescent="0.25">
      <c r="T236" s="6"/>
    </row>
    <row r="237" spans="20:20" x14ac:dyDescent="0.25">
      <c r="T237" s="6"/>
    </row>
    <row r="238" spans="20:20" x14ac:dyDescent="0.25">
      <c r="T238" s="6"/>
    </row>
    <row r="239" spans="20:20" x14ac:dyDescent="0.25">
      <c r="T239" s="6"/>
    </row>
    <row r="240" spans="20:20" x14ac:dyDescent="0.25">
      <c r="T240" s="6"/>
    </row>
    <row r="241" spans="20:20" x14ac:dyDescent="0.25">
      <c r="T241" s="6"/>
    </row>
    <row r="242" spans="20:20" x14ac:dyDescent="0.25">
      <c r="T242" s="6"/>
    </row>
    <row r="243" spans="20:20" x14ac:dyDescent="0.25">
      <c r="T243" s="6"/>
    </row>
    <row r="244" spans="20:20" x14ac:dyDescent="0.25">
      <c r="T244" s="6"/>
    </row>
    <row r="245" spans="20:20" x14ac:dyDescent="0.25">
      <c r="T245" s="6"/>
    </row>
    <row r="246" spans="20:20" x14ac:dyDescent="0.25">
      <c r="T246" s="6"/>
    </row>
    <row r="247" spans="20:20" x14ac:dyDescent="0.25">
      <c r="T247" s="6"/>
    </row>
    <row r="248" spans="20:20" x14ac:dyDescent="0.25">
      <c r="T248" s="6"/>
    </row>
    <row r="249" spans="20:20" x14ac:dyDescent="0.25">
      <c r="T249" s="6"/>
    </row>
    <row r="250" spans="20:20" x14ac:dyDescent="0.25">
      <c r="T250" s="6"/>
    </row>
    <row r="251" spans="20:20" x14ac:dyDescent="0.25">
      <c r="T251" s="6"/>
    </row>
    <row r="252" spans="20:20" x14ac:dyDescent="0.25">
      <c r="T252" s="6"/>
    </row>
    <row r="253" spans="20:20" x14ac:dyDescent="0.25">
      <c r="T253" s="6"/>
    </row>
    <row r="254" spans="20:20" x14ac:dyDescent="0.25">
      <c r="T254" s="6"/>
    </row>
    <row r="255" spans="20:20" x14ac:dyDescent="0.25">
      <c r="T255" s="6"/>
    </row>
    <row r="256" spans="20:20" x14ac:dyDescent="0.25">
      <c r="T256" s="6"/>
    </row>
    <row r="257" spans="20:20" x14ac:dyDescent="0.25">
      <c r="T257" s="6"/>
    </row>
    <row r="258" spans="20:20" x14ac:dyDescent="0.25">
      <c r="T258" s="6"/>
    </row>
    <row r="259" spans="20:20" x14ac:dyDescent="0.25">
      <c r="T259" s="6"/>
    </row>
    <row r="260" spans="20:20" x14ac:dyDescent="0.25">
      <c r="T260" s="6"/>
    </row>
    <row r="261" spans="20:20" x14ac:dyDescent="0.25">
      <c r="T261" s="6"/>
    </row>
    <row r="262" spans="20:20" x14ac:dyDescent="0.25">
      <c r="T262" s="6"/>
    </row>
    <row r="263" spans="20:20" x14ac:dyDescent="0.25">
      <c r="T263" s="6"/>
    </row>
    <row r="264" spans="20:20" x14ac:dyDescent="0.25">
      <c r="T264" s="6"/>
    </row>
    <row r="265" spans="20:20" x14ac:dyDescent="0.25">
      <c r="T265" s="6"/>
    </row>
    <row r="266" spans="20:20" x14ac:dyDescent="0.25">
      <c r="T266" s="6"/>
    </row>
    <row r="267" spans="20:20" x14ac:dyDescent="0.25">
      <c r="T267" s="6"/>
    </row>
    <row r="268" spans="20:20" x14ac:dyDescent="0.25">
      <c r="T268" s="6"/>
    </row>
    <row r="269" spans="20:20" x14ac:dyDescent="0.25">
      <c r="T269" s="6"/>
    </row>
    <row r="270" spans="20:20" x14ac:dyDescent="0.25">
      <c r="T270" s="6"/>
    </row>
    <row r="271" spans="20:20" x14ac:dyDescent="0.25">
      <c r="T271" s="6"/>
    </row>
    <row r="272" spans="20:20" x14ac:dyDescent="0.25">
      <c r="T272" s="6"/>
    </row>
    <row r="273" spans="20:20" x14ac:dyDescent="0.25">
      <c r="T273" s="6"/>
    </row>
    <row r="274" spans="20:20" x14ac:dyDescent="0.25">
      <c r="T274" s="6"/>
    </row>
    <row r="275" spans="20:20" x14ac:dyDescent="0.25">
      <c r="T275" s="6"/>
    </row>
    <row r="276" spans="20:20" x14ac:dyDescent="0.25">
      <c r="T276" s="6"/>
    </row>
    <row r="277" spans="20:20" x14ac:dyDescent="0.25">
      <c r="T277" s="6"/>
    </row>
    <row r="278" spans="20:20" x14ac:dyDescent="0.25">
      <c r="T278" s="6"/>
    </row>
    <row r="279" spans="20:20" x14ac:dyDescent="0.25">
      <c r="T279" s="6"/>
    </row>
    <row r="280" spans="20:20" x14ac:dyDescent="0.25">
      <c r="T280" s="6"/>
    </row>
    <row r="281" spans="20:20" x14ac:dyDescent="0.25">
      <c r="T281" s="6"/>
    </row>
    <row r="282" spans="20:20" x14ac:dyDescent="0.25">
      <c r="T282" s="6"/>
    </row>
    <row r="283" spans="20:20" x14ac:dyDescent="0.25">
      <c r="T283" s="6"/>
    </row>
    <row r="284" spans="20:20" x14ac:dyDescent="0.25">
      <c r="T284" s="6"/>
    </row>
    <row r="285" spans="20:20" x14ac:dyDescent="0.25">
      <c r="T285" s="6"/>
    </row>
    <row r="286" spans="20:20" x14ac:dyDescent="0.25">
      <c r="T286" s="6"/>
    </row>
    <row r="287" spans="20:20" x14ac:dyDescent="0.25">
      <c r="T287" s="6"/>
    </row>
    <row r="288" spans="20:20" x14ac:dyDescent="0.25">
      <c r="T288" s="6"/>
    </row>
    <row r="289" spans="20:20" x14ac:dyDescent="0.25">
      <c r="T289" s="6"/>
    </row>
    <row r="290" spans="20:20" x14ac:dyDescent="0.25">
      <c r="T290" s="6"/>
    </row>
    <row r="291" spans="20:20" x14ac:dyDescent="0.25">
      <c r="T291" s="6"/>
    </row>
    <row r="292" spans="20:20" x14ac:dyDescent="0.25">
      <c r="T292" s="6"/>
    </row>
    <row r="293" spans="20:20" x14ac:dyDescent="0.25">
      <c r="T293" s="6"/>
    </row>
    <row r="294" spans="20:20" x14ac:dyDescent="0.25">
      <c r="T294" s="6"/>
    </row>
    <row r="295" spans="20:20" x14ac:dyDescent="0.25">
      <c r="T295" s="6"/>
    </row>
    <row r="296" spans="20:20" x14ac:dyDescent="0.25">
      <c r="T296" s="6"/>
    </row>
    <row r="297" spans="20:20" x14ac:dyDescent="0.25">
      <c r="T297" s="6"/>
    </row>
    <row r="298" spans="20:20" x14ac:dyDescent="0.25">
      <c r="T298" s="6"/>
    </row>
    <row r="299" spans="20:20" x14ac:dyDescent="0.25">
      <c r="T299" s="6"/>
    </row>
    <row r="300" spans="20:20" x14ac:dyDescent="0.25">
      <c r="T300" s="6"/>
    </row>
    <row r="301" spans="20:20" x14ac:dyDescent="0.25">
      <c r="T301" s="6"/>
    </row>
    <row r="302" spans="20:20" x14ac:dyDescent="0.25">
      <c r="T302" s="6"/>
    </row>
    <row r="303" spans="20:20" x14ac:dyDescent="0.25">
      <c r="T303" s="6"/>
    </row>
    <row r="304" spans="20:20" x14ac:dyDescent="0.25">
      <c r="T304" s="6"/>
    </row>
    <row r="305" spans="20:20" x14ac:dyDescent="0.25">
      <c r="T305" s="6"/>
    </row>
    <row r="306" spans="20:20" x14ac:dyDescent="0.25">
      <c r="T306" s="6"/>
    </row>
    <row r="307" spans="20:20" x14ac:dyDescent="0.25">
      <c r="T307" s="6"/>
    </row>
    <row r="308" spans="20:20" x14ac:dyDescent="0.25">
      <c r="T308" s="6"/>
    </row>
    <row r="309" spans="20:20" x14ac:dyDescent="0.25">
      <c r="T309" s="6"/>
    </row>
    <row r="310" spans="20:20" x14ac:dyDescent="0.25">
      <c r="T310" s="6"/>
    </row>
    <row r="311" spans="20:20" x14ac:dyDescent="0.25">
      <c r="T311" s="6"/>
    </row>
    <row r="312" spans="20:20" x14ac:dyDescent="0.25">
      <c r="T312" s="6"/>
    </row>
    <row r="313" spans="20:20" x14ac:dyDescent="0.25">
      <c r="T313" s="6"/>
    </row>
    <row r="314" spans="20:20" x14ac:dyDescent="0.25">
      <c r="T314" s="6"/>
    </row>
    <row r="315" spans="20:20" x14ac:dyDescent="0.25">
      <c r="T315" s="6"/>
    </row>
    <row r="316" spans="20:20" x14ac:dyDescent="0.25">
      <c r="T316" s="6"/>
    </row>
    <row r="317" spans="20:20" x14ac:dyDescent="0.25">
      <c r="T317" s="6"/>
    </row>
    <row r="318" spans="20:20" x14ac:dyDescent="0.25">
      <c r="T318" s="6"/>
    </row>
    <row r="319" spans="20:20" x14ac:dyDescent="0.25">
      <c r="T319" s="6"/>
    </row>
    <row r="320" spans="20:20" x14ac:dyDescent="0.25">
      <c r="T320" s="6"/>
    </row>
    <row r="321" spans="20:20" x14ac:dyDescent="0.25">
      <c r="T321" s="6"/>
    </row>
    <row r="322" spans="20:20" x14ac:dyDescent="0.25">
      <c r="T322" s="6"/>
    </row>
    <row r="323" spans="20:20" x14ac:dyDescent="0.25">
      <c r="T323" s="6"/>
    </row>
    <row r="324" spans="20:20" x14ac:dyDescent="0.25">
      <c r="T324" s="6"/>
    </row>
    <row r="325" spans="20:20" x14ac:dyDescent="0.25">
      <c r="T325" s="6"/>
    </row>
    <row r="326" spans="20:20" x14ac:dyDescent="0.25">
      <c r="T326" s="6"/>
    </row>
    <row r="327" spans="20:20" x14ac:dyDescent="0.25">
      <c r="T327" s="6"/>
    </row>
    <row r="328" spans="20:20" x14ac:dyDescent="0.25">
      <c r="T328" s="6"/>
    </row>
    <row r="329" spans="20:20" x14ac:dyDescent="0.25">
      <c r="T329" s="6"/>
    </row>
    <row r="330" spans="20:20" x14ac:dyDescent="0.25">
      <c r="T330" s="6"/>
    </row>
    <row r="331" spans="20:20" x14ac:dyDescent="0.25">
      <c r="T331" s="6"/>
    </row>
    <row r="332" spans="20:20" x14ac:dyDescent="0.25">
      <c r="T332" s="6"/>
    </row>
    <row r="333" spans="20:20" x14ac:dyDescent="0.25">
      <c r="T333" s="6"/>
    </row>
    <row r="334" spans="20:20" x14ac:dyDescent="0.25">
      <c r="T334" s="6"/>
    </row>
    <row r="335" spans="20:20" x14ac:dyDescent="0.25">
      <c r="T335" s="6"/>
    </row>
    <row r="336" spans="20:20" x14ac:dyDescent="0.25">
      <c r="T336" s="6"/>
    </row>
    <row r="337" spans="20:20" x14ac:dyDescent="0.25">
      <c r="T337" s="6"/>
    </row>
    <row r="338" spans="20:20" x14ac:dyDescent="0.25">
      <c r="T338" s="6"/>
    </row>
    <row r="339" spans="20:20" x14ac:dyDescent="0.25">
      <c r="T339" s="6"/>
    </row>
    <row r="340" spans="20:20" x14ac:dyDescent="0.25">
      <c r="T340" s="6"/>
    </row>
    <row r="341" spans="20:20" x14ac:dyDescent="0.25">
      <c r="T341" s="6"/>
    </row>
    <row r="342" spans="20:20" x14ac:dyDescent="0.25">
      <c r="T342" s="6"/>
    </row>
    <row r="343" spans="20:20" x14ac:dyDescent="0.25">
      <c r="T343" s="6"/>
    </row>
    <row r="344" spans="20:20" x14ac:dyDescent="0.25">
      <c r="T344" s="6"/>
    </row>
    <row r="345" spans="20:20" x14ac:dyDescent="0.25">
      <c r="T345" s="6"/>
    </row>
    <row r="346" spans="20:20" x14ac:dyDescent="0.25">
      <c r="T346" s="6"/>
    </row>
    <row r="347" spans="20:20" x14ac:dyDescent="0.25">
      <c r="T347" s="6"/>
    </row>
    <row r="348" spans="20:20" x14ac:dyDescent="0.25">
      <c r="T348" s="6"/>
    </row>
    <row r="349" spans="20:20" x14ac:dyDescent="0.25">
      <c r="T349" s="6"/>
    </row>
    <row r="350" spans="20:20" x14ac:dyDescent="0.25">
      <c r="T350" s="6"/>
    </row>
    <row r="351" spans="20:20" x14ac:dyDescent="0.25">
      <c r="T351" s="6"/>
    </row>
    <row r="352" spans="20:20" x14ac:dyDescent="0.25">
      <c r="T352" s="6"/>
    </row>
    <row r="353" spans="20:20" x14ac:dyDescent="0.25">
      <c r="T353" s="6"/>
    </row>
    <row r="354" spans="20:20" x14ac:dyDescent="0.25">
      <c r="T354" s="6"/>
    </row>
    <row r="355" spans="20:20" x14ac:dyDescent="0.25">
      <c r="T355" s="6"/>
    </row>
    <row r="356" spans="20:20" x14ac:dyDescent="0.25">
      <c r="T356" s="6"/>
    </row>
    <row r="357" spans="20:20" x14ac:dyDescent="0.25">
      <c r="T357" s="6"/>
    </row>
    <row r="358" spans="20:20" x14ac:dyDescent="0.25">
      <c r="T358" s="6"/>
    </row>
    <row r="359" spans="20:20" x14ac:dyDescent="0.25">
      <c r="T359" s="6"/>
    </row>
    <row r="360" spans="20:20" x14ac:dyDescent="0.25">
      <c r="T360" s="6"/>
    </row>
    <row r="361" spans="20:20" x14ac:dyDescent="0.25">
      <c r="T361" s="6"/>
    </row>
    <row r="362" spans="20:20" x14ac:dyDescent="0.25">
      <c r="T362" s="6"/>
    </row>
    <row r="363" spans="20:20" x14ac:dyDescent="0.25">
      <c r="T363" s="6"/>
    </row>
    <row r="364" spans="20:20" x14ac:dyDescent="0.25">
      <c r="T364" s="6"/>
    </row>
    <row r="365" spans="20:20" x14ac:dyDescent="0.25">
      <c r="T365" s="6"/>
    </row>
    <row r="366" spans="20:20" x14ac:dyDescent="0.25">
      <c r="T366" s="6"/>
    </row>
    <row r="367" spans="20:20" x14ac:dyDescent="0.25">
      <c r="T367" s="6"/>
    </row>
    <row r="368" spans="20:20" x14ac:dyDescent="0.25">
      <c r="T368" s="6"/>
    </row>
    <row r="369" spans="20:20" x14ac:dyDescent="0.25">
      <c r="T369" s="6"/>
    </row>
    <row r="370" spans="20:20" x14ac:dyDescent="0.25">
      <c r="T370" s="6"/>
    </row>
    <row r="371" spans="20:20" x14ac:dyDescent="0.25">
      <c r="T371" s="6"/>
    </row>
    <row r="372" spans="20:20" x14ac:dyDescent="0.25">
      <c r="T372" s="6"/>
    </row>
    <row r="373" spans="20:20" x14ac:dyDescent="0.25">
      <c r="T373" s="6"/>
    </row>
    <row r="374" spans="20:20" x14ac:dyDescent="0.25">
      <c r="T374" s="6"/>
    </row>
    <row r="375" spans="20:20" x14ac:dyDescent="0.25">
      <c r="T375" s="6"/>
    </row>
    <row r="376" spans="20:20" x14ac:dyDescent="0.25">
      <c r="T376" s="6"/>
    </row>
    <row r="377" spans="20:20" x14ac:dyDescent="0.25">
      <c r="T377" s="6"/>
    </row>
    <row r="378" spans="20:20" x14ac:dyDescent="0.25">
      <c r="T378" s="6"/>
    </row>
    <row r="379" spans="20:20" x14ac:dyDescent="0.25">
      <c r="T379" s="6"/>
    </row>
    <row r="380" spans="20:20" x14ac:dyDescent="0.25">
      <c r="T380" s="6"/>
    </row>
    <row r="381" spans="20:20" x14ac:dyDescent="0.25">
      <c r="T381" s="6"/>
    </row>
    <row r="382" spans="20:20" x14ac:dyDescent="0.25">
      <c r="T382" s="6"/>
    </row>
    <row r="383" spans="20:20" x14ac:dyDescent="0.25">
      <c r="T383" s="6"/>
    </row>
    <row r="384" spans="20:20" x14ac:dyDescent="0.25">
      <c r="T384" s="6"/>
    </row>
    <row r="385" spans="20:20" x14ac:dyDescent="0.25">
      <c r="T385" s="6"/>
    </row>
    <row r="386" spans="20:20" x14ac:dyDescent="0.25">
      <c r="T386" s="6"/>
    </row>
    <row r="387" spans="20:20" x14ac:dyDescent="0.25">
      <c r="T387" s="6"/>
    </row>
    <row r="388" spans="20:20" x14ac:dyDescent="0.25">
      <c r="T388" s="6"/>
    </row>
    <row r="389" spans="20:20" x14ac:dyDescent="0.25">
      <c r="T389" s="6"/>
    </row>
    <row r="390" spans="20:20" x14ac:dyDescent="0.25">
      <c r="T390" s="6"/>
    </row>
    <row r="391" spans="20:20" x14ac:dyDescent="0.25">
      <c r="T391" s="6"/>
    </row>
    <row r="392" spans="20:20" x14ac:dyDescent="0.25">
      <c r="T392" s="6"/>
    </row>
    <row r="393" spans="20:20" x14ac:dyDescent="0.25">
      <c r="T393" s="6"/>
    </row>
    <row r="394" spans="20:20" x14ac:dyDescent="0.25">
      <c r="T394" s="6"/>
    </row>
    <row r="395" spans="20:20" x14ac:dyDescent="0.25">
      <c r="T395" s="6"/>
    </row>
    <row r="396" spans="20:20" x14ac:dyDescent="0.25">
      <c r="T396" s="6"/>
    </row>
    <row r="397" spans="20:20" x14ac:dyDescent="0.25">
      <c r="T397" s="6"/>
    </row>
    <row r="398" spans="20:20" x14ac:dyDescent="0.25">
      <c r="T398" s="6"/>
    </row>
    <row r="399" spans="20:20" x14ac:dyDescent="0.25">
      <c r="T399" s="6"/>
    </row>
    <row r="400" spans="20:20" x14ac:dyDescent="0.25">
      <c r="T400" s="6"/>
    </row>
    <row r="401" spans="20:20" x14ac:dyDescent="0.25">
      <c r="T401" s="6"/>
    </row>
    <row r="402" spans="20:20" x14ac:dyDescent="0.25">
      <c r="T402" s="6"/>
    </row>
    <row r="403" spans="20:20" x14ac:dyDescent="0.25">
      <c r="T403" s="6"/>
    </row>
    <row r="404" spans="20:20" x14ac:dyDescent="0.25">
      <c r="T404" s="6"/>
    </row>
    <row r="405" spans="20:20" x14ac:dyDescent="0.25">
      <c r="T405" s="6"/>
    </row>
    <row r="406" spans="20:20" x14ac:dyDescent="0.25">
      <c r="T406" s="6"/>
    </row>
    <row r="407" spans="20:20" x14ac:dyDescent="0.25">
      <c r="T407" s="6"/>
    </row>
    <row r="408" spans="20:20" x14ac:dyDescent="0.25">
      <c r="T408" s="6"/>
    </row>
    <row r="409" spans="20:20" x14ac:dyDescent="0.25">
      <c r="T409" s="6"/>
    </row>
    <row r="410" spans="20:20" x14ac:dyDescent="0.25">
      <c r="T410" s="6"/>
    </row>
    <row r="411" spans="20:20" x14ac:dyDescent="0.25">
      <c r="T411" s="6"/>
    </row>
    <row r="412" spans="20:20" x14ac:dyDescent="0.25">
      <c r="T412" s="6"/>
    </row>
    <row r="413" spans="20:20" x14ac:dyDescent="0.25">
      <c r="T413" s="6"/>
    </row>
    <row r="414" spans="20:20" x14ac:dyDescent="0.25">
      <c r="T414" s="6"/>
    </row>
    <row r="415" spans="20:20" x14ac:dyDescent="0.25">
      <c r="T415" s="6"/>
    </row>
    <row r="416" spans="20:20" x14ac:dyDescent="0.25">
      <c r="T416" s="6"/>
    </row>
    <row r="417" spans="20:20" x14ac:dyDescent="0.25">
      <c r="T417" s="6"/>
    </row>
    <row r="418" spans="20:20" x14ac:dyDescent="0.25">
      <c r="T418" s="6"/>
    </row>
    <row r="419" spans="20:20" x14ac:dyDescent="0.25">
      <c r="T419" s="6"/>
    </row>
    <row r="420" spans="20:20" x14ac:dyDescent="0.25">
      <c r="T420" s="6"/>
    </row>
    <row r="421" spans="20:20" x14ac:dyDescent="0.25">
      <c r="T421" s="6"/>
    </row>
    <row r="422" spans="20:20" x14ac:dyDescent="0.25">
      <c r="T422" s="6"/>
    </row>
    <row r="423" spans="20:20" x14ac:dyDescent="0.25">
      <c r="T423" s="6"/>
    </row>
    <row r="424" spans="20:20" x14ac:dyDescent="0.25">
      <c r="T424" s="6"/>
    </row>
    <row r="425" spans="20:20" x14ac:dyDescent="0.25">
      <c r="T425" s="6"/>
    </row>
    <row r="426" spans="20:20" x14ac:dyDescent="0.25">
      <c r="T426" s="6"/>
    </row>
    <row r="427" spans="20:20" x14ac:dyDescent="0.25">
      <c r="T427" s="6"/>
    </row>
    <row r="428" spans="20:20" x14ac:dyDescent="0.25">
      <c r="T428" s="6"/>
    </row>
    <row r="429" spans="20:20" x14ac:dyDescent="0.25">
      <c r="T429" s="6"/>
    </row>
    <row r="430" spans="20:20" x14ac:dyDescent="0.25">
      <c r="T430" s="6"/>
    </row>
    <row r="431" spans="20:20" x14ac:dyDescent="0.25">
      <c r="T431" s="6"/>
    </row>
    <row r="432" spans="20:20" x14ac:dyDescent="0.25">
      <c r="T432" s="6"/>
    </row>
    <row r="433" spans="20:20" x14ac:dyDescent="0.25">
      <c r="T433" s="6"/>
    </row>
    <row r="434" spans="20:20" x14ac:dyDescent="0.25">
      <c r="T434" s="6"/>
    </row>
    <row r="435" spans="20:20" x14ac:dyDescent="0.25">
      <c r="T435" s="6"/>
    </row>
    <row r="436" spans="20:20" x14ac:dyDescent="0.25">
      <c r="T436" s="6"/>
    </row>
    <row r="437" spans="20:20" x14ac:dyDescent="0.25">
      <c r="T437" s="6"/>
    </row>
    <row r="438" spans="20:20" x14ac:dyDescent="0.25">
      <c r="T438" s="6"/>
    </row>
    <row r="439" spans="20:20" x14ac:dyDescent="0.25">
      <c r="T439" s="6"/>
    </row>
    <row r="440" spans="20:20" x14ac:dyDescent="0.25">
      <c r="T440" s="6"/>
    </row>
    <row r="441" spans="20:20" x14ac:dyDescent="0.25">
      <c r="T441" s="6"/>
    </row>
    <row r="442" spans="20:20" x14ac:dyDescent="0.25">
      <c r="T442" s="6"/>
    </row>
    <row r="443" spans="20:20" x14ac:dyDescent="0.25">
      <c r="T443" s="6"/>
    </row>
    <row r="444" spans="20:20" x14ac:dyDescent="0.25">
      <c r="T444" s="6"/>
    </row>
    <row r="445" spans="20:20" x14ac:dyDescent="0.25">
      <c r="T445" s="6"/>
    </row>
    <row r="446" spans="20:20" x14ac:dyDescent="0.25">
      <c r="T446" s="6"/>
    </row>
    <row r="447" spans="20:20" x14ac:dyDescent="0.25">
      <c r="T447" s="6"/>
    </row>
    <row r="448" spans="20:20" x14ac:dyDescent="0.25">
      <c r="T448" s="6"/>
    </row>
    <row r="449" spans="20:20" x14ac:dyDescent="0.25">
      <c r="T449" s="6"/>
    </row>
    <row r="450" spans="20:20" x14ac:dyDescent="0.25">
      <c r="T450" s="6"/>
    </row>
    <row r="451" spans="20:20" x14ac:dyDescent="0.25">
      <c r="T451" s="6"/>
    </row>
    <row r="452" spans="20:20" x14ac:dyDescent="0.25">
      <c r="T452" s="6"/>
    </row>
    <row r="453" spans="20:20" x14ac:dyDescent="0.25">
      <c r="T453" s="6"/>
    </row>
    <row r="454" spans="20:20" x14ac:dyDescent="0.25">
      <c r="T454" s="6"/>
    </row>
    <row r="455" spans="20:20" x14ac:dyDescent="0.25">
      <c r="T455" s="6"/>
    </row>
    <row r="456" spans="20:20" x14ac:dyDescent="0.25">
      <c r="T456" s="6"/>
    </row>
    <row r="457" spans="20:20" x14ac:dyDescent="0.25">
      <c r="T457" s="6"/>
    </row>
    <row r="458" spans="20:20" x14ac:dyDescent="0.25">
      <c r="T458" s="6"/>
    </row>
    <row r="459" spans="20:20" x14ac:dyDescent="0.25">
      <c r="T459" s="6"/>
    </row>
    <row r="460" spans="20:20" x14ac:dyDescent="0.25">
      <c r="T460" s="6"/>
    </row>
    <row r="461" spans="20:20" x14ac:dyDescent="0.25">
      <c r="T461" s="6"/>
    </row>
    <row r="462" spans="20:20" x14ac:dyDescent="0.25">
      <c r="T462" s="6"/>
    </row>
    <row r="463" spans="20:20" x14ac:dyDescent="0.25">
      <c r="T463" s="6"/>
    </row>
    <row r="464" spans="20:20" x14ac:dyDescent="0.25">
      <c r="T464" s="6"/>
    </row>
    <row r="465" spans="20:20" x14ac:dyDescent="0.25">
      <c r="T465" s="6"/>
    </row>
    <row r="466" spans="20:20" x14ac:dyDescent="0.25">
      <c r="T466" s="6"/>
    </row>
    <row r="467" spans="20:20" x14ac:dyDescent="0.25">
      <c r="T467" s="6"/>
    </row>
    <row r="468" spans="20:20" x14ac:dyDescent="0.25">
      <c r="T468" s="6"/>
    </row>
    <row r="469" spans="20:20" x14ac:dyDescent="0.25">
      <c r="T469" s="6"/>
    </row>
    <row r="470" spans="20:20" x14ac:dyDescent="0.25">
      <c r="T470" s="6"/>
    </row>
    <row r="471" spans="20:20" x14ac:dyDescent="0.25">
      <c r="T471" s="6"/>
    </row>
    <row r="472" spans="20:20" x14ac:dyDescent="0.25">
      <c r="T472" s="6"/>
    </row>
    <row r="473" spans="20:20" x14ac:dyDescent="0.25">
      <c r="T473" s="6"/>
    </row>
    <row r="474" spans="20:20" x14ac:dyDescent="0.25">
      <c r="T474" s="6"/>
    </row>
    <row r="475" spans="20:20" x14ac:dyDescent="0.25">
      <c r="T475" s="6"/>
    </row>
    <row r="476" spans="20:20" x14ac:dyDescent="0.25">
      <c r="T476" s="6"/>
    </row>
    <row r="477" spans="20:20" x14ac:dyDescent="0.25">
      <c r="T477" s="6"/>
    </row>
    <row r="478" spans="20:20" x14ac:dyDescent="0.25">
      <c r="T478" s="6"/>
    </row>
    <row r="479" spans="20:20" x14ac:dyDescent="0.25">
      <c r="T479" s="6"/>
    </row>
    <row r="480" spans="20:20" x14ac:dyDescent="0.25">
      <c r="T480" s="6"/>
    </row>
    <row r="481" spans="20:20" x14ac:dyDescent="0.25">
      <c r="T481" s="6"/>
    </row>
    <row r="482" spans="20:20" x14ac:dyDescent="0.25">
      <c r="T482" s="6"/>
    </row>
    <row r="483" spans="20:20" x14ac:dyDescent="0.25">
      <c r="T483" s="6"/>
    </row>
    <row r="484" spans="20:20" x14ac:dyDescent="0.25">
      <c r="T484" s="6"/>
    </row>
    <row r="485" spans="20:20" x14ac:dyDescent="0.25">
      <c r="T485" s="6"/>
    </row>
    <row r="486" spans="20:20" x14ac:dyDescent="0.25">
      <c r="T486" s="6"/>
    </row>
    <row r="487" spans="20:20" x14ac:dyDescent="0.25">
      <c r="T487" s="6"/>
    </row>
    <row r="488" spans="20:20" x14ac:dyDescent="0.25">
      <c r="T488" s="6"/>
    </row>
    <row r="489" spans="20:20" x14ac:dyDescent="0.25">
      <c r="T489" s="6"/>
    </row>
    <row r="490" spans="20:20" x14ac:dyDescent="0.25">
      <c r="T490" s="6"/>
    </row>
    <row r="491" spans="20:20" x14ac:dyDescent="0.25">
      <c r="T491" s="6"/>
    </row>
    <row r="492" spans="20:20" x14ac:dyDescent="0.25">
      <c r="T492" s="6"/>
    </row>
    <row r="493" spans="20:20" x14ac:dyDescent="0.25">
      <c r="T493" s="6"/>
    </row>
    <row r="494" spans="20:20" x14ac:dyDescent="0.25">
      <c r="T494" s="6"/>
    </row>
    <row r="495" spans="20:20" x14ac:dyDescent="0.25">
      <c r="T495" s="6"/>
    </row>
    <row r="496" spans="20:20" x14ac:dyDescent="0.25">
      <c r="T496" s="6"/>
    </row>
    <row r="497" spans="20:20" x14ac:dyDescent="0.25">
      <c r="T497" s="6"/>
    </row>
    <row r="498" spans="20:20" x14ac:dyDescent="0.25">
      <c r="T498" s="6"/>
    </row>
    <row r="499" spans="20:20" x14ac:dyDescent="0.25">
      <c r="T499" s="6"/>
    </row>
    <row r="500" spans="20:20" x14ac:dyDescent="0.25">
      <c r="T500" s="6"/>
    </row>
    <row r="501" spans="20:20" x14ac:dyDescent="0.25">
      <c r="T501" s="6"/>
    </row>
    <row r="502" spans="20:20" x14ac:dyDescent="0.25">
      <c r="T502" s="6"/>
    </row>
    <row r="503" spans="20:20" x14ac:dyDescent="0.25">
      <c r="T503" s="6"/>
    </row>
    <row r="504" spans="20:20" x14ac:dyDescent="0.25">
      <c r="T504" s="6"/>
    </row>
    <row r="505" spans="20:20" x14ac:dyDescent="0.25">
      <c r="T505" s="6"/>
    </row>
    <row r="506" spans="20:20" x14ac:dyDescent="0.25">
      <c r="T506" s="6"/>
    </row>
    <row r="507" spans="20:20" x14ac:dyDescent="0.25">
      <c r="T507" s="6"/>
    </row>
    <row r="508" spans="20:20" x14ac:dyDescent="0.25">
      <c r="T508" s="6"/>
    </row>
    <row r="509" spans="20:20" x14ac:dyDescent="0.25">
      <c r="T509" s="6"/>
    </row>
    <row r="510" spans="20:20" x14ac:dyDescent="0.25">
      <c r="T510" s="6"/>
    </row>
    <row r="511" spans="20:20" x14ac:dyDescent="0.25">
      <c r="T511" s="6"/>
    </row>
    <row r="512" spans="20:20" x14ac:dyDescent="0.25">
      <c r="T512" s="6"/>
    </row>
    <row r="513" spans="20:20" x14ac:dyDescent="0.25">
      <c r="T513" s="6"/>
    </row>
    <row r="514" spans="20:20" x14ac:dyDescent="0.25">
      <c r="T514" s="6"/>
    </row>
    <row r="515" spans="20:20" x14ac:dyDescent="0.25">
      <c r="T515" s="6"/>
    </row>
    <row r="516" spans="20:20" x14ac:dyDescent="0.25">
      <c r="T516" s="6"/>
    </row>
    <row r="517" spans="20:20" x14ac:dyDescent="0.25">
      <c r="T517" s="6"/>
    </row>
    <row r="518" spans="20:20" x14ac:dyDescent="0.25">
      <c r="T518" s="6"/>
    </row>
    <row r="519" spans="20:20" x14ac:dyDescent="0.25">
      <c r="T519" s="6"/>
    </row>
    <row r="520" spans="20:20" x14ac:dyDescent="0.25">
      <c r="T520" s="6"/>
    </row>
    <row r="521" spans="20:20" x14ac:dyDescent="0.25">
      <c r="T521" s="6"/>
    </row>
    <row r="522" spans="20:20" x14ac:dyDescent="0.25">
      <c r="T522" s="6"/>
    </row>
    <row r="523" spans="20:20" x14ac:dyDescent="0.25">
      <c r="T523" s="6"/>
    </row>
    <row r="524" spans="20:20" x14ac:dyDescent="0.25">
      <c r="T524" s="6"/>
    </row>
    <row r="525" spans="20:20" x14ac:dyDescent="0.25">
      <c r="T525" s="6"/>
    </row>
    <row r="526" spans="20:20" x14ac:dyDescent="0.25">
      <c r="T526" s="6"/>
    </row>
    <row r="527" spans="20:20" x14ac:dyDescent="0.25">
      <c r="T527" s="6"/>
    </row>
    <row r="528" spans="20:20" x14ac:dyDescent="0.25">
      <c r="T528" s="6"/>
    </row>
    <row r="529" spans="20:20" x14ac:dyDescent="0.25">
      <c r="T529" s="6"/>
    </row>
    <row r="530" spans="20:20" x14ac:dyDescent="0.25">
      <c r="T530" s="6"/>
    </row>
    <row r="531" spans="20:20" x14ac:dyDescent="0.25">
      <c r="T531" s="6"/>
    </row>
    <row r="532" spans="20:20" x14ac:dyDescent="0.25">
      <c r="T532" s="6"/>
    </row>
    <row r="533" spans="20:20" x14ac:dyDescent="0.25">
      <c r="T533" s="6"/>
    </row>
    <row r="534" spans="20:20" x14ac:dyDescent="0.25">
      <c r="T534" s="6"/>
    </row>
    <row r="535" spans="20:20" x14ac:dyDescent="0.25">
      <c r="T535" s="6"/>
    </row>
    <row r="536" spans="20:20" x14ac:dyDescent="0.25">
      <c r="T536" s="6"/>
    </row>
    <row r="537" spans="20:20" x14ac:dyDescent="0.25">
      <c r="T537" s="6"/>
    </row>
    <row r="538" spans="20:20" x14ac:dyDescent="0.25">
      <c r="T538" s="6"/>
    </row>
    <row r="539" spans="20:20" x14ac:dyDescent="0.25">
      <c r="T539" s="6"/>
    </row>
    <row r="540" spans="20:20" x14ac:dyDescent="0.25">
      <c r="T540" s="6"/>
    </row>
    <row r="541" spans="20:20" x14ac:dyDescent="0.25">
      <c r="T541" s="6"/>
    </row>
    <row r="542" spans="20:20" x14ac:dyDescent="0.25">
      <c r="T542" s="6"/>
    </row>
    <row r="543" spans="20:20" x14ac:dyDescent="0.25">
      <c r="T543" s="6"/>
    </row>
    <row r="544" spans="20:20" x14ac:dyDescent="0.25">
      <c r="T544" s="6"/>
    </row>
    <row r="545" spans="20:20" x14ac:dyDescent="0.25">
      <c r="T545" s="6"/>
    </row>
    <row r="546" spans="20:20" x14ac:dyDescent="0.25">
      <c r="T546" s="6"/>
    </row>
    <row r="547" spans="20:20" x14ac:dyDescent="0.25">
      <c r="T547" s="6"/>
    </row>
    <row r="548" spans="20:20" x14ac:dyDescent="0.25">
      <c r="T548" s="6"/>
    </row>
    <row r="549" spans="20:20" x14ac:dyDescent="0.25">
      <c r="T549" s="6"/>
    </row>
    <row r="550" spans="20:20" x14ac:dyDescent="0.25">
      <c r="T550" s="6"/>
    </row>
    <row r="551" spans="20:20" x14ac:dyDescent="0.25">
      <c r="T551" s="6"/>
    </row>
    <row r="552" spans="20:20" x14ac:dyDescent="0.25">
      <c r="T552" s="6"/>
    </row>
    <row r="553" spans="20:20" x14ac:dyDescent="0.25">
      <c r="T553" s="6"/>
    </row>
    <row r="554" spans="20:20" x14ac:dyDescent="0.25">
      <c r="T554" s="6"/>
    </row>
    <row r="555" spans="20:20" x14ac:dyDescent="0.25">
      <c r="T555" s="6"/>
    </row>
    <row r="556" spans="20:20" x14ac:dyDescent="0.25">
      <c r="T556" s="6"/>
    </row>
    <row r="557" spans="20:20" x14ac:dyDescent="0.25">
      <c r="T557" s="6"/>
    </row>
    <row r="558" spans="20:20" x14ac:dyDescent="0.25">
      <c r="T558" s="6"/>
    </row>
    <row r="559" spans="20:20" x14ac:dyDescent="0.25">
      <c r="T559" s="6"/>
    </row>
    <row r="560" spans="20:20" x14ac:dyDescent="0.25">
      <c r="T560" s="6"/>
    </row>
    <row r="561" spans="20:20" x14ac:dyDescent="0.25">
      <c r="T561" s="6"/>
    </row>
    <row r="562" spans="20:20" x14ac:dyDescent="0.25">
      <c r="T562" s="6"/>
    </row>
    <row r="563" spans="20:20" x14ac:dyDescent="0.25">
      <c r="T563" s="6"/>
    </row>
    <row r="564" spans="20:20" x14ac:dyDescent="0.25">
      <c r="T564" s="6"/>
    </row>
    <row r="565" spans="20:20" x14ac:dyDescent="0.25">
      <c r="T565" s="6"/>
    </row>
    <row r="566" spans="20:20" x14ac:dyDescent="0.25">
      <c r="T566" s="6"/>
    </row>
    <row r="567" spans="20:20" x14ac:dyDescent="0.25">
      <c r="T567" s="6"/>
    </row>
    <row r="568" spans="20:20" x14ac:dyDescent="0.25">
      <c r="T568" s="6"/>
    </row>
    <row r="569" spans="20:20" x14ac:dyDescent="0.25">
      <c r="T569" s="6"/>
    </row>
    <row r="570" spans="20:20" x14ac:dyDescent="0.25">
      <c r="T570" s="6"/>
    </row>
    <row r="571" spans="20:20" x14ac:dyDescent="0.25">
      <c r="T571" s="6"/>
    </row>
    <row r="572" spans="20:20" x14ac:dyDescent="0.25">
      <c r="T572" s="6"/>
    </row>
    <row r="573" spans="20:20" x14ac:dyDescent="0.25">
      <c r="T573" s="6"/>
    </row>
    <row r="574" spans="20:20" x14ac:dyDescent="0.25">
      <c r="T574" s="6"/>
    </row>
    <row r="575" spans="20:20" x14ac:dyDescent="0.25">
      <c r="T575" s="6"/>
    </row>
    <row r="576" spans="20:20" x14ac:dyDescent="0.25">
      <c r="T576" s="6"/>
    </row>
    <row r="577" spans="20:20" x14ac:dyDescent="0.25">
      <c r="T577" s="6"/>
    </row>
    <row r="578" spans="20:20" x14ac:dyDescent="0.25">
      <c r="T578" s="6"/>
    </row>
    <row r="579" spans="20:20" x14ac:dyDescent="0.25">
      <c r="T579" s="6"/>
    </row>
    <row r="580" spans="20:20" x14ac:dyDescent="0.25">
      <c r="T580" s="6"/>
    </row>
    <row r="581" spans="20:20" x14ac:dyDescent="0.25">
      <c r="T581" s="6"/>
    </row>
    <row r="582" spans="20:20" x14ac:dyDescent="0.25">
      <c r="T582" s="6"/>
    </row>
    <row r="583" spans="20:20" x14ac:dyDescent="0.25">
      <c r="T583" s="6"/>
    </row>
    <row r="584" spans="20:20" x14ac:dyDescent="0.25">
      <c r="T584" s="6"/>
    </row>
    <row r="585" spans="20:20" x14ac:dyDescent="0.25">
      <c r="T585" s="6"/>
    </row>
    <row r="586" spans="20:20" x14ac:dyDescent="0.25">
      <c r="T586" s="6"/>
    </row>
    <row r="587" spans="20:20" x14ac:dyDescent="0.25">
      <c r="T587" s="6"/>
    </row>
    <row r="588" spans="20:20" x14ac:dyDescent="0.25">
      <c r="T588" s="6"/>
    </row>
    <row r="589" spans="20:20" x14ac:dyDescent="0.25">
      <c r="T589" s="6"/>
    </row>
    <row r="590" spans="20:20" x14ac:dyDescent="0.25">
      <c r="T590" s="6"/>
    </row>
    <row r="591" spans="20:20" x14ac:dyDescent="0.25">
      <c r="T591" s="6"/>
    </row>
    <row r="592" spans="20:20" x14ac:dyDescent="0.25">
      <c r="T592" s="6"/>
    </row>
    <row r="593" spans="20:20" x14ac:dyDescent="0.25">
      <c r="T593" s="6"/>
    </row>
    <row r="594" spans="20:20" x14ac:dyDescent="0.25">
      <c r="T594" s="6"/>
    </row>
    <row r="595" spans="20:20" x14ac:dyDescent="0.25">
      <c r="T595" s="6"/>
    </row>
    <row r="596" spans="20:20" x14ac:dyDescent="0.25">
      <c r="T596" s="6"/>
    </row>
    <row r="597" spans="20:20" x14ac:dyDescent="0.25">
      <c r="T597" s="6"/>
    </row>
    <row r="598" spans="20:20" x14ac:dyDescent="0.25">
      <c r="T598" s="6"/>
    </row>
    <row r="599" spans="20:20" x14ac:dyDescent="0.25">
      <c r="T599" s="6"/>
    </row>
    <row r="600" spans="20:20" x14ac:dyDescent="0.25">
      <c r="T600" s="6"/>
    </row>
    <row r="601" spans="20:20" x14ac:dyDescent="0.25">
      <c r="T601" s="6"/>
    </row>
    <row r="602" spans="20:20" x14ac:dyDescent="0.25">
      <c r="T602" s="6"/>
    </row>
    <row r="603" spans="20:20" x14ac:dyDescent="0.25">
      <c r="T603" s="6"/>
    </row>
    <row r="604" spans="20:20" x14ac:dyDescent="0.25">
      <c r="T604" s="6"/>
    </row>
    <row r="605" spans="20:20" x14ac:dyDescent="0.25">
      <c r="T605" s="6"/>
    </row>
    <row r="606" spans="20:20" x14ac:dyDescent="0.25">
      <c r="T606" s="6"/>
    </row>
    <row r="607" spans="20:20" x14ac:dyDescent="0.25">
      <c r="T607" s="6"/>
    </row>
    <row r="608" spans="20:20" x14ac:dyDescent="0.25">
      <c r="T608" s="6"/>
    </row>
    <row r="609" spans="20:20" x14ac:dyDescent="0.25">
      <c r="T609" s="6"/>
    </row>
    <row r="610" spans="20:20" x14ac:dyDescent="0.25">
      <c r="T610" s="6"/>
    </row>
    <row r="611" spans="20:20" x14ac:dyDescent="0.25">
      <c r="T611" s="6"/>
    </row>
    <row r="612" spans="20:20" x14ac:dyDescent="0.25">
      <c r="T612" s="6"/>
    </row>
    <row r="613" spans="20:20" x14ac:dyDescent="0.25">
      <c r="T613" s="6"/>
    </row>
    <row r="614" spans="20:20" x14ac:dyDescent="0.25">
      <c r="T614" s="6"/>
    </row>
    <row r="615" spans="20:20" x14ac:dyDescent="0.25">
      <c r="T615" s="6"/>
    </row>
    <row r="616" spans="20:20" x14ac:dyDescent="0.25">
      <c r="T616" s="6"/>
    </row>
    <row r="617" spans="20:20" x14ac:dyDescent="0.25">
      <c r="T617" s="6"/>
    </row>
    <row r="618" spans="20:20" x14ac:dyDescent="0.25">
      <c r="T618" s="6"/>
    </row>
    <row r="619" spans="20:20" x14ac:dyDescent="0.25">
      <c r="T619" s="6"/>
    </row>
    <row r="620" spans="20:20" x14ac:dyDescent="0.25">
      <c r="T620" s="6"/>
    </row>
    <row r="621" spans="20:20" x14ac:dyDescent="0.25">
      <c r="T621" s="6"/>
    </row>
    <row r="622" spans="20:20" x14ac:dyDescent="0.25">
      <c r="T622" s="6"/>
    </row>
    <row r="623" spans="20:20" x14ac:dyDescent="0.25">
      <c r="T623" s="6"/>
    </row>
    <row r="624" spans="20:20" x14ac:dyDescent="0.25">
      <c r="T624" s="6"/>
    </row>
    <row r="625" spans="20:20" x14ac:dyDescent="0.25">
      <c r="T625" s="6"/>
    </row>
    <row r="626" spans="20:20" x14ac:dyDescent="0.25">
      <c r="T626" s="6"/>
    </row>
    <row r="627" spans="20:20" x14ac:dyDescent="0.25">
      <c r="T627" s="6"/>
    </row>
    <row r="628" spans="20:20" x14ac:dyDescent="0.25">
      <c r="T628" s="6"/>
    </row>
    <row r="629" spans="20:20" x14ac:dyDescent="0.25">
      <c r="T629" s="6"/>
    </row>
    <row r="630" spans="20:20" x14ac:dyDescent="0.25">
      <c r="T630" s="6"/>
    </row>
    <row r="631" spans="20:20" x14ac:dyDescent="0.25">
      <c r="T631" s="6"/>
    </row>
    <row r="632" spans="20:20" x14ac:dyDescent="0.25">
      <c r="T632" s="6"/>
    </row>
    <row r="633" spans="20:20" x14ac:dyDescent="0.25">
      <c r="T633" s="6"/>
    </row>
    <row r="634" spans="20:20" x14ac:dyDescent="0.25">
      <c r="T634" s="6"/>
    </row>
    <row r="635" spans="20:20" x14ac:dyDescent="0.25">
      <c r="T635" s="6"/>
    </row>
    <row r="636" spans="20:20" x14ac:dyDescent="0.25">
      <c r="T636" s="6"/>
    </row>
    <row r="637" spans="20:20" x14ac:dyDescent="0.25">
      <c r="T637" s="6"/>
    </row>
    <row r="638" spans="20:20" x14ac:dyDescent="0.25">
      <c r="T638" s="6"/>
    </row>
    <row r="639" spans="20:20" x14ac:dyDescent="0.25">
      <c r="T639" s="6"/>
    </row>
    <row r="640" spans="20:20" x14ac:dyDescent="0.25">
      <c r="T640" s="6"/>
    </row>
    <row r="641" spans="20:20" x14ac:dyDescent="0.25">
      <c r="T641" s="6"/>
    </row>
    <row r="642" spans="20:20" x14ac:dyDescent="0.25">
      <c r="T642" s="6"/>
    </row>
    <row r="643" spans="20:20" x14ac:dyDescent="0.25">
      <c r="T643" s="6"/>
    </row>
    <row r="644" spans="20:20" x14ac:dyDescent="0.25">
      <c r="T644" s="6"/>
    </row>
    <row r="645" spans="20:20" x14ac:dyDescent="0.25">
      <c r="T645" s="6"/>
    </row>
    <row r="646" spans="20:20" x14ac:dyDescent="0.25">
      <c r="T646" s="6"/>
    </row>
    <row r="647" spans="20:20" x14ac:dyDescent="0.25">
      <c r="T647" s="6"/>
    </row>
    <row r="648" spans="20:20" x14ac:dyDescent="0.25">
      <c r="T648" s="6"/>
    </row>
    <row r="649" spans="20:20" x14ac:dyDescent="0.25">
      <c r="T649" s="6"/>
    </row>
    <row r="650" spans="20:20" x14ac:dyDescent="0.25">
      <c r="T650" s="6"/>
    </row>
    <row r="651" spans="20:20" x14ac:dyDescent="0.25">
      <c r="T651" s="6"/>
    </row>
    <row r="652" spans="20:20" x14ac:dyDescent="0.25">
      <c r="T652" s="6"/>
    </row>
    <row r="653" spans="20:20" x14ac:dyDescent="0.25">
      <c r="T653" s="6"/>
    </row>
    <row r="654" spans="20:20" x14ac:dyDescent="0.25">
      <c r="T654" s="6"/>
    </row>
    <row r="655" spans="20:20" x14ac:dyDescent="0.25">
      <c r="T655" s="6"/>
    </row>
    <row r="656" spans="20:20" x14ac:dyDescent="0.25">
      <c r="T656" s="6"/>
    </row>
    <row r="657" spans="20:20" x14ac:dyDescent="0.25">
      <c r="T657" s="6"/>
    </row>
    <row r="658" spans="20:20" x14ac:dyDescent="0.25">
      <c r="T658" s="6"/>
    </row>
    <row r="659" spans="20:20" x14ac:dyDescent="0.25">
      <c r="T659" s="6"/>
    </row>
    <row r="660" spans="20:20" x14ac:dyDescent="0.25">
      <c r="T660" s="6"/>
    </row>
    <row r="661" spans="20:20" x14ac:dyDescent="0.25">
      <c r="T661" s="6"/>
    </row>
    <row r="662" spans="20:20" x14ac:dyDescent="0.25">
      <c r="T662" s="6"/>
    </row>
    <row r="663" spans="20:20" x14ac:dyDescent="0.25">
      <c r="T663" s="6"/>
    </row>
    <row r="664" spans="20:20" x14ac:dyDescent="0.25">
      <c r="T664" s="6"/>
    </row>
    <row r="665" spans="20:20" x14ac:dyDescent="0.25">
      <c r="T665" s="6"/>
    </row>
    <row r="666" spans="20:20" x14ac:dyDescent="0.25">
      <c r="T666" s="6"/>
    </row>
    <row r="667" spans="20:20" x14ac:dyDescent="0.25">
      <c r="T667" s="6"/>
    </row>
    <row r="668" spans="20:20" x14ac:dyDescent="0.25">
      <c r="T668" s="6"/>
    </row>
    <row r="669" spans="20:20" x14ac:dyDescent="0.25">
      <c r="T669" s="6"/>
    </row>
    <row r="670" spans="20:20" x14ac:dyDescent="0.25">
      <c r="T670" s="6"/>
    </row>
    <row r="671" spans="20:20" x14ac:dyDescent="0.25">
      <c r="T671" s="6"/>
    </row>
    <row r="672" spans="20:20" x14ac:dyDescent="0.25">
      <c r="T672" s="6"/>
    </row>
    <row r="673" spans="20:20" x14ac:dyDescent="0.25">
      <c r="T673" s="6"/>
    </row>
    <row r="674" spans="20:20" x14ac:dyDescent="0.25">
      <c r="T674" s="6"/>
    </row>
    <row r="675" spans="20:20" x14ac:dyDescent="0.25">
      <c r="T675" s="6"/>
    </row>
    <row r="676" spans="20:20" x14ac:dyDescent="0.25">
      <c r="T676" s="6"/>
    </row>
    <row r="677" spans="20:20" x14ac:dyDescent="0.25">
      <c r="T677" s="6"/>
    </row>
    <row r="678" spans="20:20" x14ac:dyDescent="0.25">
      <c r="T678" s="6"/>
    </row>
    <row r="679" spans="20:20" x14ac:dyDescent="0.25">
      <c r="T679" s="6"/>
    </row>
    <row r="680" spans="20:20" x14ac:dyDescent="0.25">
      <c r="T680" s="6"/>
    </row>
    <row r="681" spans="20:20" x14ac:dyDescent="0.25">
      <c r="T681" s="6"/>
    </row>
    <row r="682" spans="20:20" x14ac:dyDescent="0.25">
      <c r="T682" s="6"/>
    </row>
    <row r="683" spans="20:20" x14ac:dyDescent="0.25">
      <c r="T683" s="6"/>
    </row>
    <row r="684" spans="20:20" x14ac:dyDescent="0.25">
      <c r="T684" s="6"/>
    </row>
    <row r="685" spans="20:20" x14ac:dyDescent="0.25">
      <c r="T685" s="6"/>
    </row>
    <row r="686" spans="20:20" x14ac:dyDescent="0.25">
      <c r="T686" s="6"/>
    </row>
    <row r="687" spans="20:20" x14ac:dyDescent="0.25">
      <c r="T687" s="6"/>
    </row>
    <row r="688" spans="20:20" x14ac:dyDescent="0.25">
      <c r="T688" s="6"/>
    </row>
    <row r="689" spans="20:20" x14ac:dyDescent="0.25">
      <c r="T689" s="6"/>
    </row>
    <row r="690" spans="20:20" x14ac:dyDescent="0.25">
      <c r="T690" s="6"/>
    </row>
    <row r="691" spans="20:20" x14ac:dyDescent="0.25">
      <c r="T691" s="6"/>
    </row>
    <row r="692" spans="20:20" x14ac:dyDescent="0.25">
      <c r="T692" s="6"/>
    </row>
    <row r="693" spans="20:20" x14ac:dyDescent="0.25">
      <c r="T693" s="6"/>
    </row>
    <row r="694" spans="20:20" x14ac:dyDescent="0.25">
      <c r="T694" s="6"/>
    </row>
    <row r="695" spans="20:20" x14ac:dyDescent="0.25">
      <c r="T695" s="6"/>
    </row>
    <row r="696" spans="20:20" x14ac:dyDescent="0.25">
      <c r="T696" s="6"/>
    </row>
    <row r="697" spans="20:20" x14ac:dyDescent="0.25">
      <c r="T697" s="6"/>
    </row>
    <row r="698" spans="20:20" x14ac:dyDescent="0.25">
      <c r="T698" s="6"/>
    </row>
    <row r="699" spans="20:20" x14ac:dyDescent="0.25">
      <c r="T699" s="6"/>
    </row>
    <row r="700" spans="20:20" x14ac:dyDescent="0.25">
      <c r="T700" s="6"/>
    </row>
    <row r="701" spans="20:20" x14ac:dyDescent="0.25">
      <c r="T701" s="6"/>
    </row>
    <row r="702" spans="20:20" x14ac:dyDescent="0.25">
      <c r="T702" s="6"/>
    </row>
    <row r="703" spans="20:20" x14ac:dyDescent="0.25">
      <c r="T703" s="6"/>
    </row>
    <row r="704" spans="20:20" x14ac:dyDescent="0.25">
      <c r="T704" s="6"/>
    </row>
    <row r="705" spans="20:20" x14ac:dyDescent="0.25">
      <c r="T705" s="6"/>
    </row>
    <row r="706" spans="20:20" x14ac:dyDescent="0.25">
      <c r="T706" s="6"/>
    </row>
    <row r="707" spans="20:20" x14ac:dyDescent="0.25">
      <c r="T707" s="6"/>
    </row>
    <row r="708" spans="20:20" x14ac:dyDescent="0.25">
      <c r="T708" s="6"/>
    </row>
    <row r="709" spans="20:20" x14ac:dyDescent="0.25">
      <c r="T709" s="6"/>
    </row>
    <row r="710" spans="20:20" x14ac:dyDescent="0.25">
      <c r="T710" s="6"/>
    </row>
    <row r="711" spans="20:20" x14ac:dyDescent="0.25">
      <c r="T711" s="6"/>
    </row>
    <row r="712" spans="20:20" x14ac:dyDescent="0.25">
      <c r="T712" s="6"/>
    </row>
    <row r="713" spans="20:20" x14ac:dyDescent="0.25">
      <c r="T713" s="6"/>
    </row>
    <row r="714" spans="20:20" x14ac:dyDescent="0.25">
      <c r="T714" s="6"/>
    </row>
    <row r="715" spans="20:20" x14ac:dyDescent="0.25">
      <c r="T715" s="6"/>
    </row>
    <row r="716" spans="20:20" x14ac:dyDescent="0.25">
      <c r="T716" s="6"/>
    </row>
    <row r="717" spans="20:20" x14ac:dyDescent="0.25">
      <c r="T717" s="6"/>
    </row>
    <row r="718" spans="20:20" x14ac:dyDescent="0.25">
      <c r="T718" s="6"/>
    </row>
    <row r="719" spans="20:20" x14ac:dyDescent="0.25">
      <c r="T719" s="6"/>
    </row>
    <row r="720" spans="20:20" x14ac:dyDescent="0.25">
      <c r="T720" s="6"/>
    </row>
    <row r="721" spans="20:20" x14ac:dyDescent="0.25">
      <c r="T721" s="6"/>
    </row>
    <row r="722" spans="20:20" x14ac:dyDescent="0.25">
      <c r="T722" s="6"/>
    </row>
    <row r="723" spans="20:20" x14ac:dyDescent="0.25">
      <c r="T723" s="6"/>
    </row>
    <row r="724" spans="20:20" x14ac:dyDescent="0.25">
      <c r="T724" s="6"/>
    </row>
    <row r="725" spans="20:20" x14ac:dyDescent="0.25">
      <c r="T725" s="6"/>
    </row>
    <row r="726" spans="20:20" x14ac:dyDescent="0.25">
      <c r="T726" s="6"/>
    </row>
    <row r="727" spans="20:20" x14ac:dyDescent="0.25">
      <c r="T727" s="6"/>
    </row>
    <row r="728" spans="20:20" x14ac:dyDescent="0.25">
      <c r="T728" s="6"/>
    </row>
    <row r="729" spans="20:20" x14ac:dyDescent="0.25">
      <c r="T729" s="6"/>
    </row>
    <row r="730" spans="20:20" x14ac:dyDescent="0.25">
      <c r="T730" s="6"/>
    </row>
    <row r="731" spans="20:20" x14ac:dyDescent="0.25">
      <c r="T731" s="6"/>
    </row>
    <row r="732" spans="20:20" x14ac:dyDescent="0.25">
      <c r="T732" s="6"/>
    </row>
    <row r="733" spans="20:20" x14ac:dyDescent="0.25">
      <c r="T733" s="6"/>
    </row>
    <row r="734" spans="20:20" x14ac:dyDescent="0.25">
      <c r="T734" s="6"/>
    </row>
    <row r="735" spans="20:20" x14ac:dyDescent="0.25">
      <c r="T735" s="6"/>
    </row>
    <row r="736" spans="20:20" x14ac:dyDescent="0.25">
      <c r="T736" s="6"/>
    </row>
    <row r="737" spans="20:20" x14ac:dyDescent="0.25">
      <c r="T737" s="6"/>
    </row>
    <row r="738" spans="20:20" x14ac:dyDescent="0.25">
      <c r="T738" s="6"/>
    </row>
    <row r="739" spans="20:20" x14ac:dyDescent="0.25">
      <c r="T739" s="6"/>
    </row>
    <row r="740" spans="20:20" x14ac:dyDescent="0.25">
      <c r="T740" s="6"/>
    </row>
    <row r="741" spans="20:20" x14ac:dyDescent="0.25">
      <c r="T741" s="6"/>
    </row>
    <row r="742" spans="20:20" x14ac:dyDescent="0.25">
      <c r="T742" s="6"/>
    </row>
    <row r="743" spans="20:20" x14ac:dyDescent="0.25">
      <c r="T743" s="6"/>
    </row>
    <row r="744" spans="20:20" x14ac:dyDescent="0.25">
      <c r="T744" s="6"/>
    </row>
    <row r="745" spans="20:20" x14ac:dyDescent="0.25">
      <c r="T745" s="6"/>
    </row>
    <row r="746" spans="20:20" x14ac:dyDescent="0.25">
      <c r="T746" s="6"/>
    </row>
    <row r="747" spans="20:20" x14ac:dyDescent="0.25">
      <c r="T747" s="6"/>
    </row>
    <row r="748" spans="20:20" x14ac:dyDescent="0.25">
      <c r="T748" s="6"/>
    </row>
    <row r="749" spans="20:20" x14ac:dyDescent="0.25">
      <c r="T749" s="6"/>
    </row>
    <row r="750" spans="20:20" x14ac:dyDescent="0.25">
      <c r="T750" s="6"/>
    </row>
    <row r="751" spans="20:20" x14ac:dyDescent="0.25">
      <c r="T751" s="6"/>
    </row>
    <row r="752" spans="20:20" x14ac:dyDescent="0.25">
      <c r="T752" s="6"/>
    </row>
    <row r="753" spans="20:20" x14ac:dyDescent="0.25">
      <c r="T753" s="6"/>
    </row>
    <row r="754" spans="20:20" x14ac:dyDescent="0.25">
      <c r="T754" s="6"/>
    </row>
    <row r="755" spans="20:20" x14ac:dyDescent="0.25">
      <c r="T755" s="6"/>
    </row>
    <row r="756" spans="20:20" x14ac:dyDescent="0.25">
      <c r="T756" s="6"/>
    </row>
    <row r="757" spans="20:20" x14ac:dyDescent="0.25">
      <c r="T757" s="6"/>
    </row>
    <row r="758" spans="20:20" x14ac:dyDescent="0.25">
      <c r="T758" s="6"/>
    </row>
    <row r="759" spans="20:20" x14ac:dyDescent="0.25">
      <c r="T759" s="6"/>
    </row>
    <row r="760" spans="20:20" x14ac:dyDescent="0.25">
      <c r="T760" s="6"/>
    </row>
    <row r="761" spans="20:20" x14ac:dyDescent="0.25">
      <c r="T761" s="6"/>
    </row>
    <row r="762" spans="20:20" x14ac:dyDescent="0.25">
      <c r="T762" s="6"/>
    </row>
    <row r="763" spans="20:20" x14ac:dyDescent="0.25">
      <c r="T763" s="6"/>
    </row>
    <row r="764" spans="20:20" x14ac:dyDescent="0.25">
      <c r="T764" s="6"/>
    </row>
    <row r="765" spans="20:20" x14ac:dyDescent="0.25">
      <c r="T765" s="6"/>
    </row>
    <row r="766" spans="20:20" x14ac:dyDescent="0.25">
      <c r="T766" s="6"/>
    </row>
    <row r="767" spans="20:20" x14ac:dyDescent="0.25">
      <c r="T767" s="6"/>
    </row>
    <row r="768" spans="20:20" x14ac:dyDescent="0.25">
      <c r="T768" s="6"/>
    </row>
    <row r="769" spans="20:20" x14ac:dyDescent="0.25">
      <c r="T769" s="6"/>
    </row>
    <row r="770" spans="20:20" x14ac:dyDescent="0.25">
      <c r="T770" s="6"/>
    </row>
    <row r="771" spans="20:20" x14ac:dyDescent="0.25">
      <c r="T771" s="6"/>
    </row>
    <row r="772" spans="20:20" x14ac:dyDescent="0.25">
      <c r="T772" s="6"/>
    </row>
    <row r="773" spans="20:20" x14ac:dyDescent="0.25">
      <c r="T773" s="6"/>
    </row>
    <row r="774" spans="20:20" x14ac:dyDescent="0.25">
      <c r="T774" s="6"/>
    </row>
    <row r="775" spans="20:20" x14ac:dyDescent="0.25">
      <c r="T775" s="6"/>
    </row>
    <row r="776" spans="20:20" x14ac:dyDescent="0.25">
      <c r="T776" s="6"/>
    </row>
    <row r="777" spans="20:20" x14ac:dyDescent="0.25">
      <c r="T777" s="6"/>
    </row>
    <row r="778" spans="20:20" x14ac:dyDescent="0.25">
      <c r="T778" s="6"/>
    </row>
    <row r="779" spans="20:20" x14ac:dyDescent="0.25">
      <c r="T779" s="6"/>
    </row>
    <row r="780" spans="20:20" x14ac:dyDescent="0.25">
      <c r="T780" s="6"/>
    </row>
    <row r="781" spans="20:20" x14ac:dyDescent="0.25">
      <c r="T781" s="6"/>
    </row>
    <row r="782" spans="20:20" x14ac:dyDescent="0.25">
      <c r="T782" s="6"/>
    </row>
    <row r="783" spans="20:20" x14ac:dyDescent="0.25">
      <c r="T783" s="6"/>
    </row>
    <row r="784" spans="20:20" x14ac:dyDescent="0.25">
      <c r="T784" s="6"/>
    </row>
    <row r="785" spans="20:20" x14ac:dyDescent="0.25">
      <c r="T785" s="6"/>
    </row>
    <row r="786" spans="20:20" x14ac:dyDescent="0.25">
      <c r="T786" s="6"/>
    </row>
    <row r="787" spans="20:20" x14ac:dyDescent="0.25">
      <c r="T787" s="6"/>
    </row>
    <row r="788" spans="20:20" x14ac:dyDescent="0.25">
      <c r="T788" s="6"/>
    </row>
    <row r="789" spans="20:20" x14ac:dyDescent="0.25">
      <c r="T789" s="6"/>
    </row>
    <row r="790" spans="20:20" x14ac:dyDescent="0.25">
      <c r="T790" s="6"/>
    </row>
    <row r="791" spans="20:20" x14ac:dyDescent="0.25">
      <c r="T791" s="6"/>
    </row>
    <row r="792" spans="20:20" x14ac:dyDescent="0.25">
      <c r="T792" s="6"/>
    </row>
    <row r="793" spans="20:20" x14ac:dyDescent="0.25">
      <c r="T793" s="6"/>
    </row>
    <row r="794" spans="20:20" x14ac:dyDescent="0.25">
      <c r="T794" s="6"/>
    </row>
    <row r="795" spans="20:20" x14ac:dyDescent="0.25">
      <c r="T795" s="6"/>
    </row>
    <row r="796" spans="20:20" x14ac:dyDescent="0.25">
      <c r="T796" s="6"/>
    </row>
    <row r="797" spans="20:20" x14ac:dyDescent="0.25">
      <c r="T797" s="6"/>
    </row>
    <row r="798" spans="20:20" x14ac:dyDescent="0.25">
      <c r="T798" s="6"/>
    </row>
    <row r="799" spans="20:20" x14ac:dyDescent="0.25">
      <c r="T799" s="6"/>
    </row>
    <row r="800" spans="20:20" x14ac:dyDescent="0.25">
      <c r="T800" s="6"/>
    </row>
    <row r="801" spans="20:20" x14ac:dyDescent="0.25">
      <c r="T801" s="6"/>
    </row>
    <row r="802" spans="20:20" x14ac:dyDescent="0.25">
      <c r="T802" s="6"/>
    </row>
    <row r="803" spans="20:20" x14ac:dyDescent="0.25">
      <c r="T803" s="6"/>
    </row>
    <row r="804" spans="20:20" x14ac:dyDescent="0.25">
      <c r="T804" s="6"/>
    </row>
    <row r="805" spans="20:20" x14ac:dyDescent="0.25">
      <c r="T805" s="6"/>
    </row>
    <row r="806" spans="20:20" x14ac:dyDescent="0.25">
      <c r="T806" s="6"/>
    </row>
    <row r="807" spans="20:20" x14ac:dyDescent="0.25">
      <c r="T807" s="6"/>
    </row>
    <row r="808" spans="20:20" x14ac:dyDescent="0.25">
      <c r="T808" s="6"/>
    </row>
    <row r="809" spans="20:20" x14ac:dyDescent="0.25">
      <c r="T809" s="6"/>
    </row>
    <row r="810" spans="20:20" x14ac:dyDescent="0.25">
      <c r="T810" s="6"/>
    </row>
    <row r="811" spans="20:20" x14ac:dyDescent="0.25">
      <c r="T811" s="6"/>
    </row>
    <row r="812" spans="20:20" x14ac:dyDescent="0.25">
      <c r="T812" s="6"/>
    </row>
    <row r="813" spans="20:20" x14ac:dyDescent="0.25">
      <c r="T813" s="6"/>
    </row>
    <row r="814" spans="20:20" x14ac:dyDescent="0.25">
      <c r="T814" s="6"/>
    </row>
    <row r="815" spans="20:20" x14ac:dyDescent="0.25">
      <c r="T815" s="6"/>
    </row>
    <row r="816" spans="20:20" x14ac:dyDescent="0.25">
      <c r="T816" s="6"/>
    </row>
    <row r="817" spans="20:20" x14ac:dyDescent="0.25">
      <c r="T817" s="6"/>
    </row>
    <row r="818" spans="20:20" x14ac:dyDescent="0.25">
      <c r="T818" s="6"/>
    </row>
    <row r="819" spans="20:20" x14ac:dyDescent="0.25">
      <c r="T819" s="6"/>
    </row>
    <row r="820" spans="20:20" x14ac:dyDescent="0.25">
      <c r="T820" s="6"/>
    </row>
    <row r="821" spans="20:20" x14ac:dyDescent="0.25">
      <c r="T821" s="6"/>
    </row>
    <row r="822" spans="20:20" x14ac:dyDescent="0.25">
      <c r="T822" s="6"/>
    </row>
    <row r="823" spans="20:20" x14ac:dyDescent="0.25">
      <c r="T823" s="6"/>
    </row>
    <row r="824" spans="20:20" x14ac:dyDescent="0.25">
      <c r="T824" s="6"/>
    </row>
    <row r="825" spans="20:20" x14ac:dyDescent="0.25">
      <c r="T825" s="6"/>
    </row>
    <row r="826" spans="20:20" x14ac:dyDescent="0.25">
      <c r="T826" s="6"/>
    </row>
    <row r="827" spans="20:20" x14ac:dyDescent="0.25">
      <c r="T827" s="6"/>
    </row>
    <row r="828" spans="20:20" x14ac:dyDescent="0.25">
      <c r="T828" s="6"/>
    </row>
    <row r="829" spans="20:20" x14ac:dyDescent="0.25">
      <c r="T829" s="6"/>
    </row>
    <row r="830" spans="20:20" x14ac:dyDescent="0.25">
      <c r="T830" s="6"/>
    </row>
    <row r="831" spans="20:20" x14ac:dyDescent="0.25">
      <c r="T831" s="6"/>
    </row>
    <row r="832" spans="20:20" x14ac:dyDescent="0.25">
      <c r="T832" s="6"/>
    </row>
    <row r="833" spans="20:20" x14ac:dyDescent="0.25">
      <c r="T833" s="6"/>
    </row>
    <row r="834" spans="20:20" x14ac:dyDescent="0.25">
      <c r="T834" s="6"/>
    </row>
    <row r="835" spans="20:20" x14ac:dyDescent="0.25">
      <c r="T835" s="6"/>
    </row>
    <row r="836" spans="20:20" x14ac:dyDescent="0.25">
      <c r="T836" s="6"/>
    </row>
    <row r="837" spans="20:20" x14ac:dyDescent="0.25">
      <c r="T837" s="6"/>
    </row>
    <row r="838" spans="20:20" x14ac:dyDescent="0.25">
      <c r="T838" s="6"/>
    </row>
    <row r="839" spans="20:20" x14ac:dyDescent="0.25">
      <c r="T839" s="6"/>
    </row>
    <row r="840" spans="20:20" x14ac:dyDescent="0.25">
      <c r="T840" s="6"/>
    </row>
    <row r="841" spans="20:20" x14ac:dyDescent="0.25">
      <c r="T841" s="6"/>
    </row>
    <row r="842" spans="20:20" x14ac:dyDescent="0.25">
      <c r="T842" s="6"/>
    </row>
    <row r="843" spans="20:20" x14ac:dyDescent="0.25">
      <c r="T843" s="6"/>
    </row>
    <row r="844" spans="20:20" x14ac:dyDescent="0.25">
      <c r="T844" s="6"/>
    </row>
    <row r="845" spans="20:20" x14ac:dyDescent="0.25">
      <c r="T845" s="6"/>
    </row>
    <row r="846" spans="20:20" x14ac:dyDescent="0.25">
      <c r="T846" s="6"/>
    </row>
    <row r="847" spans="20:20" x14ac:dyDescent="0.25">
      <c r="T847" s="6"/>
    </row>
    <row r="848" spans="20:20" x14ac:dyDescent="0.25">
      <c r="T848" s="6"/>
    </row>
    <row r="849" spans="20:20" x14ac:dyDescent="0.25">
      <c r="T849" s="6"/>
    </row>
    <row r="850" spans="20:20" x14ac:dyDescent="0.25">
      <c r="T850" s="6"/>
    </row>
    <row r="851" spans="20:20" x14ac:dyDescent="0.25">
      <c r="T851" s="6"/>
    </row>
    <row r="852" spans="20:20" x14ac:dyDescent="0.25">
      <c r="T852" s="6"/>
    </row>
    <row r="853" spans="20:20" x14ac:dyDescent="0.25">
      <c r="T853" s="6"/>
    </row>
    <row r="854" spans="20:20" x14ac:dyDescent="0.25">
      <c r="T854" s="6"/>
    </row>
    <row r="855" spans="20:20" x14ac:dyDescent="0.25">
      <c r="T855" s="6"/>
    </row>
    <row r="856" spans="20:20" x14ac:dyDescent="0.25">
      <c r="T856" s="6"/>
    </row>
    <row r="857" spans="20:20" x14ac:dyDescent="0.25">
      <c r="T857" s="6"/>
    </row>
    <row r="858" spans="20:20" x14ac:dyDescent="0.25">
      <c r="T858" s="6"/>
    </row>
    <row r="859" spans="20:20" x14ac:dyDescent="0.25">
      <c r="T859" s="6"/>
    </row>
    <row r="860" spans="20:20" x14ac:dyDescent="0.25">
      <c r="T860" s="6"/>
    </row>
    <row r="861" spans="20:20" x14ac:dyDescent="0.25">
      <c r="T861" s="6"/>
    </row>
    <row r="862" spans="20:20" x14ac:dyDescent="0.25">
      <c r="T862" s="6"/>
    </row>
    <row r="863" spans="20:20" x14ac:dyDescent="0.25">
      <c r="T863" s="6"/>
    </row>
    <row r="864" spans="20:20" x14ac:dyDescent="0.25">
      <c r="T864" s="6"/>
    </row>
    <row r="865" spans="20:20" x14ac:dyDescent="0.25">
      <c r="T865" s="6"/>
    </row>
    <row r="866" spans="20:20" x14ac:dyDescent="0.25">
      <c r="T866" s="6"/>
    </row>
    <row r="867" spans="20:20" x14ac:dyDescent="0.25">
      <c r="T867" s="6"/>
    </row>
    <row r="868" spans="20:20" x14ac:dyDescent="0.25">
      <c r="T868" s="6"/>
    </row>
    <row r="869" spans="20:20" x14ac:dyDescent="0.25">
      <c r="T869" s="6"/>
    </row>
    <row r="870" spans="20:20" x14ac:dyDescent="0.25">
      <c r="T870" s="6"/>
    </row>
    <row r="871" spans="20:20" x14ac:dyDescent="0.25">
      <c r="T871" s="6"/>
    </row>
    <row r="872" spans="20:20" x14ac:dyDescent="0.25">
      <c r="T872" s="6"/>
    </row>
    <row r="873" spans="20:20" x14ac:dyDescent="0.25">
      <c r="T873" s="6"/>
    </row>
    <row r="874" spans="20:20" x14ac:dyDescent="0.25">
      <c r="T874" s="6"/>
    </row>
    <row r="875" spans="20:20" x14ac:dyDescent="0.25">
      <c r="T875" s="6"/>
    </row>
    <row r="876" spans="20:20" x14ac:dyDescent="0.25">
      <c r="T876" s="6"/>
    </row>
    <row r="877" spans="20:20" x14ac:dyDescent="0.25">
      <c r="T877" s="6"/>
    </row>
    <row r="878" spans="20:20" x14ac:dyDescent="0.25">
      <c r="T878" s="6"/>
    </row>
    <row r="879" spans="20:20" x14ac:dyDescent="0.25">
      <c r="T879" s="6"/>
    </row>
    <row r="880" spans="20:20" x14ac:dyDescent="0.25">
      <c r="T880" s="6"/>
    </row>
    <row r="881" spans="20:20" x14ac:dyDescent="0.25">
      <c r="T881" s="6"/>
    </row>
    <row r="882" spans="20:20" x14ac:dyDescent="0.25">
      <c r="T882" s="6"/>
    </row>
    <row r="883" spans="20:20" x14ac:dyDescent="0.25">
      <c r="T883" s="6"/>
    </row>
    <row r="884" spans="20:20" x14ac:dyDescent="0.25">
      <c r="T884" s="6"/>
    </row>
  </sheetData>
  <conditionalFormatting sqref="E39:E45">
    <cfRule type="duplicateValues" dxfId="16" priority="1"/>
  </conditionalFormatting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Veidlapa_Ražotāju</vt:lpstr>
      <vt:lpstr>Veidlapa_Ražotāju!Print_Area</vt:lpstr>
      <vt:lpstr>Veidlapa_Ražotāju!Print_Titles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Linda Duce</cp:lastModifiedBy>
  <cp:lastPrinted>2019-05-24T13:07:22Z</cp:lastPrinted>
  <dcterms:created xsi:type="dcterms:W3CDTF">2015-06-05T18:17:20Z</dcterms:created>
  <dcterms:modified xsi:type="dcterms:W3CDTF">2021-07-07T12:16:13Z</dcterms:modified>
</cp:coreProperties>
</file>